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autoCompressPictures="0"/>
  <mc:AlternateContent xmlns:mc="http://schemas.openxmlformats.org/markup-compatibility/2006">
    <mc:Choice Requires="x15">
      <x15ac:absPath xmlns:x15ac="http://schemas.microsoft.com/office/spreadsheetml/2010/11/ac" url="C:\Users\loIve トキハわさだタウン\Desktop\助供\"/>
    </mc:Choice>
  </mc:AlternateContent>
  <xr:revisionPtr revIDLastSave="0" documentId="8_{9C49FAB2-20A8-4D63-ACD7-4644FFDD51CC}" xr6:coauthVersionLast="47" xr6:coauthVersionMax="47" xr10:uidLastSave="{00000000-0000-0000-0000-000000000000}"/>
  <bookViews>
    <workbookView xWindow="-108" yWindow="-108" windowWidth="23256" windowHeight="12576" tabRatio="610" activeTab="3" xr2:uid="{00000000-000D-0000-FFFF-FFFF00000000}"/>
  </bookViews>
  <sheets>
    <sheet name="流れ" sheetId="16" r:id="rId1"/>
    <sheet name="使い方 ※0205更新" sheetId="17" r:id="rId2"/>
    <sheet name="レッスン・イントラ一覧" sheetId="14" r:id="rId3"/>
    <sheet name="スケジュール" sheetId="7" r:id="rId4"/>
  </sheets>
  <definedNames>
    <definedName name="_xlnm.Print_Area" localSheetId="3">スケジュール!$A$1:$I$252</definedName>
    <definedName name="_xlnm.Print_Area" localSheetId="1">'使い方 ※0205更新'!$A$1:$L$47</definedName>
    <definedName name="_xlnm.Print_Area" localSheetId="0">流れ!$A$1:$E$33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5" i="7" l="1"/>
  <c r="L156" i="7"/>
  <c r="L90" i="7"/>
  <c r="L30" i="7"/>
  <c r="L214" i="7"/>
  <c r="L155" i="7"/>
  <c r="L89" i="7"/>
  <c r="L29" i="7"/>
  <c r="L45" i="7"/>
  <c r="L46" i="7"/>
  <c r="L104" i="7"/>
  <c r="L105" i="7"/>
  <c r="L106" i="7"/>
  <c r="L171" i="7"/>
  <c r="L172" i="7"/>
  <c r="L231" i="7"/>
  <c r="L230" i="7"/>
  <c r="K226" i="7"/>
  <c r="L226" i="7" s="1"/>
  <c r="K167" i="7"/>
  <c r="L167" i="7" s="1"/>
  <c r="K101" i="7"/>
  <c r="L101" i="7"/>
  <c r="K40" i="7"/>
  <c r="L40" i="7" s="1"/>
  <c r="K41" i="7"/>
  <c r="K291" i="7" s="1"/>
  <c r="L41" i="7"/>
  <c r="E30" i="14"/>
  <c r="E31" i="14"/>
  <c r="E32" i="14"/>
  <c r="E33" i="14"/>
  <c r="E34" i="14"/>
  <c r="E20" i="14"/>
  <c r="E21" i="14"/>
  <c r="E22" i="14"/>
  <c r="E23" i="14"/>
  <c r="E24" i="14"/>
  <c r="E25" i="14"/>
  <c r="E26" i="14"/>
  <c r="E27" i="14"/>
  <c r="E28" i="14"/>
  <c r="E29" i="14"/>
  <c r="K209" i="7"/>
  <c r="L209" i="7" s="1"/>
  <c r="K210" i="7"/>
  <c r="K84" i="7"/>
  <c r="L84" i="7" s="1"/>
  <c r="K88" i="7"/>
  <c r="L88" i="7" s="1"/>
  <c r="K24" i="7"/>
  <c r="L24" i="7" s="1"/>
  <c r="K25" i="7"/>
  <c r="K151" i="7" s="1"/>
  <c r="K26" i="7"/>
  <c r="L26" i="7" s="1"/>
  <c r="K27" i="7"/>
  <c r="L27" i="7" s="1"/>
  <c r="K28" i="7"/>
  <c r="L28" i="7" s="1"/>
  <c r="L25" i="7" s="1"/>
  <c r="E52" i="14"/>
  <c r="E43" i="14"/>
  <c r="E42" i="14"/>
  <c r="E41" i="14"/>
  <c r="K39" i="7"/>
  <c r="L39" i="7" s="1"/>
  <c r="K42" i="7"/>
  <c r="L42" i="7" s="1"/>
  <c r="K43" i="7"/>
  <c r="L43" i="7" s="1"/>
  <c r="K44" i="7"/>
  <c r="K104" i="7" s="1"/>
  <c r="K32" i="7"/>
  <c r="L32" i="7" s="1"/>
  <c r="K8" i="7"/>
  <c r="K301" i="7"/>
  <c r="D53" i="14"/>
  <c r="E51" i="14"/>
  <c r="E50" i="14"/>
  <c r="E49" i="14"/>
  <c r="E48" i="14"/>
  <c r="E47" i="14"/>
  <c r="E46" i="14"/>
  <c r="E45" i="14"/>
  <c r="E44" i="14"/>
  <c r="E39" i="14"/>
  <c r="E38" i="14"/>
  <c r="E37" i="14"/>
  <c r="E36" i="14"/>
  <c r="E35" i="14"/>
  <c r="E11" i="14"/>
  <c r="E19" i="14"/>
  <c r="E18" i="14"/>
  <c r="E17" i="14"/>
  <c r="E16" i="14"/>
  <c r="E15" i="14"/>
  <c r="E14" i="14"/>
  <c r="E13" i="14"/>
  <c r="E12" i="14"/>
  <c r="E10" i="14"/>
  <c r="E9" i="14"/>
  <c r="E8" i="14"/>
  <c r="E7" i="14"/>
  <c r="E40" i="14"/>
  <c r="E6" i="14"/>
  <c r="K33" i="7"/>
  <c r="L33" i="7" s="1"/>
  <c r="K31" i="7"/>
  <c r="L31" i="7" s="1"/>
  <c r="K37" i="7"/>
  <c r="L37" i="7" s="1"/>
  <c r="K38" i="7"/>
  <c r="L38" i="7" s="1"/>
  <c r="N12" i="7"/>
  <c r="N138" i="7" s="1"/>
  <c r="O138" i="7" s="1"/>
  <c r="N11" i="7"/>
  <c r="O11" i="7" s="1"/>
  <c r="N10" i="7"/>
  <c r="O10" i="7" s="1"/>
  <c r="N6" i="7"/>
  <c r="N257" i="7" s="1"/>
  <c r="N5" i="7"/>
  <c r="N256" i="7" s="1"/>
  <c r="K9" i="7"/>
  <c r="K69" i="7" s="1"/>
  <c r="L69" i="7" s="1"/>
  <c r="K236" i="7"/>
  <c r="K177" i="7"/>
  <c r="K111" i="7"/>
  <c r="K34" i="7"/>
  <c r="K284" i="7" s="1"/>
  <c r="K17" i="7"/>
  <c r="K202" i="7" s="1"/>
  <c r="K18" i="7"/>
  <c r="L18" i="7" s="1"/>
  <c r="K19" i="7"/>
  <c r="K269" i="7" s="1"/>
  <c r="K20" i="7"/>
  <c r="K205" i="7" s="1"/>
  <c r="K21" i="7"/>
  <c r="L21" i="7" s="1"/>
  <c r="K22" i="7"/>
  <c r="L22" i="7" s="1"/>
  <c r="K23" i="7"/>
  <c r="K273" i="7" s="1"/>
  <c r="K35" i="7"/>
  <c r="L35" i="7" s="1"/>
  <c r="K36" i="7"/>
  <c r="K286" i="7" s="1"/>
  <c r="K13" i="7"/>
  <c r="K263" i="7" s="1"/>
  <c r="K14" i="7"/>
  <c r="L14" i="7" s="1"/>
  <c r="K15" i="7"/>
  <c r="L15" i="7" s="1"/>
  <c r="K16" i="7"/>
  <c r="K266" i="7" s="1"/>
  <c r="K12" i="7"/>
  <c r="L12" i="7" s="1"/>
  <c r="K166" i="7" l="1"/>
  <c r="L166" i="7" s="1"/>
  <c r="K290" i="7"/>
  <c r="K153" i="7"/>
  <c r="L153" i="7" s="1"/>
  <c r="K170" i="7"/>
  <c r="K212" i="7"/>
  <c r="L212" i="7" s="1"/>
  <c r="K87" i="7"/>
  <c r="L87" i="7" s="1"/>
  <c r="K213" i="7"/>
  <c r="L213" i="7" s="1"/>
  <c r="L210" i="7" s="1"/>
  <c r="L85" i="7"/>
  <c r="K85" i="7"/>
  <c r="K100" i="7"/>
  <c r="L100" i="7" s="1"/>
  <c r="L44" i="7"/>
  <c r="L280" i="7"/>
  <c r="G31" i="14" s="1"/>
  <c r="F31" i="14" s="1"/>
  <c r="L279" i="7"/>
  <c r="G30" i="14" s="1"/>
  <c r="F30" i="14" s="1"/>
  <c r="L295" i="7"/>
  <c r="L296" i="7"/>
  <c r="L291" i="7"/>
  <c r="G42" i="14" s="1"/>
  <c r="K152" i="7"/>
  <c r="L152" i="7" s="1"/>
  <c r="K154" i="7"/>
  <c r="L154" i="7" s="1"/>
  <c r="L151" i="7" s="1"/>
  <c r="K86" i="7"/>
  <c r="L86" i="7" s="1"/>
  <c r="K150" i="7"/>
  <c r="L150" i="7" s="1"/>
  <c r="L274" i="7" s="1"/>
  <c r="G25" i="14" s="1"/>
  <c r="F25" i="14" s="1"/>
  <c r="K211" i="7"/>
  <c r="L211" i="7" s="1"/>
  <c r="K217" i="7"/>
  <c r="L217" i="7" s="1"/>
  <c r="K158" i="7"/>
  <c r="L158" i="7" s="1"/>
  <c r="K92" i="7"/>
  <c r="L92" i="7" s="1"/>
  <c r="K282" i="7"/>
  <c r="L20" i="7"/>
  <c r="E53" i="14"/>
  <c r="L13" i="7"/>
  <c r="K165" i="7"/>
  <c r="L165" i="7" s="1"/>
  <c r="K289" i="7"/>
  <c r="K99" i="7"/>
  <c r="L99" i="7" s="1"/>
  <c r="K224" i="7"/>
  <c r="L224" i="7" s="1"/>
  <c r="K225" i="7"/>
  <c r="L225" i="7" s="1"/>
  <c r="N263" i="7"/>
  <c r="K222" i="7"/>
  <c r="L222" i="7" s="1"/>
  <c r="K216" i="7"/>
  <c r="L216" i="7" s="1"/>
  <c r="K161" i="7"/>
  <c r="L161" i="7" s="1"/>
  <c r="K204" i="7"/>
  <c r="L204" i="7" s="1"/>
  <c r="K168" i="7"/>
  <c r="L168" i="7" s="1"/>
  <c r="K221" i="7"/>
  <c r="L221" i="7" s="1"/>
  <c r="K203" i="7"/>
  <c r="L203" i="7" s="1"/>
  <c r="K294" i="7"/>
  <c r="K285" i="7"/>
  <c r="K281" i="7"/>
  <c r="K276" i="7"/>
  <c r="K271" i="7"/>
  <c r="K267" i="7"/>
  <c r="K229" i="7"/>
  <c r="K220" i="7"/>
  <c r="L220" i="7" s="1"/>
  <c r="L23" i="7"/>
  <c r="K228" i="7"/>
  <c r="L228" i="7" s="1"/>
  <c r="K219" i="7"/>
  <c r="K201" i="7"/>
  <c r="L201" i="7" s="1"/>
  <c r="K293" i="7"/>
  <c r="K288" i="7"/>
  <c r="K275" i="7"/>
  <c r="K270" i="7"/>
  <c r="K262" i="7"/>
  <c r="K227" i="7"/>
  <c r="L227" i="7" s="1"/>
  <c r="K218" i="7"/>
  <c r="L218" i="7" s="1"/>
  <c r="K208" i="7"/>
  <c r="L208" i="7" s="1"/>
  <c r="K200" i="7"/>
  <c r="L200" i="7" s="1"/>
  <c r="K207" i="7"/>
  <c r="L207" i="7" s="1"/>
  <c r="K199" i="7"/>
  <c r="L199" i="7" s="1"/>
  <c r="K292" i="7"/>
  <c r="K287" i="7"/>
  <c r="K283" i="7"/>
  <c r="K278" i="7"/>
  <c r="K265" i="7"/>
  <c r="K206" i="7"/>
  <c r="L206" i="7" s="1"/>
  <c r="K157" i="7"/>
  <c r="L157" i="7" s="1"/>
  <c r="K223" i="7"/>
  <c r="L223" i="7" s="1"/>
  <c r="K277" i="7"/>
  <c r="K272" i="7"/>
  <c r="K268" i="7"/>
  <c r="K264" i="7"/>
  <c r="K148" i="7"/>
  <c r="L148" i="7" s="1"/>
  <c r="K160" i="7"/>
  <c r="K147" i="7"/>
  <c r="L147" i="7" s="1"/>
  <c r="K159" i="7"/>
  <c r="L159" i="7" s="1"/>
  <c r="K146" i="7"/>
  <c r="K145" i="7"/>
  <c r="L145" i="7" s="1"/>
  <c r="K164" i="7"/>
  <c r="L164" i="7" s="1"/>
  <c r="K162" i="7"/>
  <c r="L162" i="7" s="1"/>
  <c r="K169" i="7"/>
  <c r="L169" i="7" s="1"/>
  <c r="K149" i="7"/>
  <c r="L149" i="7" s="1"/>
  <c r="K163" i="7"/>
  <c r="L163" i="7" s="1"/>
  <c r="K142" i="7"/>
  <c r="L142" i="7" s="1"/>
  <c r="K141" i="7"/>
  <c r="L141" i="7" s="1"/>
  <c r="K103" i="7"/>
  <c r="L103" i="7" s="1"/>
  <c r="K102" i="7"/>
  <c r="L102" i="7" s="1"/>
  <c r="K93" i="7"/>
  <c r="L93" i="7" s="1"/>
  <c r="K98" i="7"/>
  <c r="L98" i="7" s="1"/>
  <c r="K97" i="7"/>
  <c r="L97" i="7" s="1"/>
  <c r="K96" i="7"/>
  <c r="L96" i="7" s="1"/>
  <c r="K91" i="7"/>
  <c r="L91" i="7" s="1"/>
  <c r="K94" i="7"/>
  <c r="K80" i="7"/>
  <c r="K75" i="7"/>
  <c r="L75" i="7" s="1"/>
  <c r="K95" i="7"/>
  <c r="L95" i="7" s="1"/>
  <c r="K81" i="7"/>
  <c r="L81" i="7" s="1"/>
  <c r="K76" i="7"/>
  <c r="L76" i="7" s="1"/>
  <c r="K79" i="7"/>
  <c r="L79" i="7" s="1"/>
  <c r="K74" i="7"/>
  <c r="L74" i="7" s="1"/>
  <c r="K78" i="7"/>
  <c r="L78" i="7" s="1"/>
  <c r="K73" i="7"/>
  <c r="L73" i="7" s="1"/>
  <c r="K83" i="7"/>
  <c r="L83" i="7" s="1"/>
  <c r="K77" i="7"/>
  <c r="K82" i="7"/>
  <c r="L82" i="7" s="1"/>
  <c r="K72" i="7"/>
  <c r="L72" i="7" s="1"/>
  <c r="N71" i="7"/>
  <c r="O71" i="7" s="1"/>
  <c r="N137" i="7"/>
  <c r="O137" i="7" s="1"/>
  <c r="N66" i="7"/>
  <c r="N65" i="7"/>
  <c r="N196" i="7"/>
  <c r="O196" i="7" s="1"/>
  <c r="N195" i="7"/>
  <c r="O195" i="7" s="1"/>
  <c r="N262" i="7"/>
  <c r="N72" i="7"/>
  <c r="O72" i="7" s="1"/>
  <c r="N136" i="7"/>
  <c r="O136" i="7" s="1"/>
  <c r="O12" i="7"/>
  <c r="N70" i="7"/>
  <c r="O70" i="7" s="1"/>
  <c r="N197" i="7"/>
  <c r="O197" i="7" s="1"/>
  <c r="N261" i="7"/>
  <c r="L19" i="7"/>
  <c r="L16" i="7"/>
  <c r="L36" i="7"/>
  <c r="L290" i="7" l="1"/>
  <c r="G41" i="14" s="1"/>
  <c r="L282" i="7"/>
  <c r="G33" i="14" s="1"/>
  <c r="F33" i="14" s="1"/>
  <c r="L80" i="7"/>
  <c r="L285" i="7"/>
  <c r="G36" i="14" s="1"/>
  <c r="L205" i="7"/>
  <c r="L292" i="7"/>
  <c r="L146" i="7"/>
  <c r="L271" i="7"/>
  <c r="G22" i="14" s="1"/>
  <c r="F22" i="14" s="1"/>
  <c r="L289" i="7"/>
  <c r="G40" i="14" s="1"/>
  <c r="L281" i="7"/>
  <c r="G32" i="14" s="1"/>
  <c r="F32" i="14" s="1"/>
  <c r="L283" i="7"/>
  <c r="G34" i="14" s="1"/>
  <c r="F34" i="14" s="1"/>
  <c r="G50" i="14"/>
  <c r="L287" i="7"/>
  <c r="G38" i="14" s="1"/>
  <c r="L286" i="7"/>
  <c r="G37" i="14" s="1"/>
  <c r="L269" i="7"/>
  <c r="G20" i="14" s="1"/>
  <c r="F20" i="14" s="1"/>
  <c r="G47" i="14"/>
  <c r="L293" i="7"/>
  <c r="G44" i="14" s="1"/>
  <c r="G48" i="14"/>
  <c r="L272" i="7"/>
  <c r="G23" i="14" s="1"/>
  <c r="F23" i="14" s="1"/>
  <c r="G49" i="14"/>
  <c r="L277" i="7"/>
  <c r="G28" i="14" s="1"/>
  <c r="F28" i="14" s="1"/>
  <c r="L266" i="7"/>
  <c r="G17" i="14" s="1"/>
  <c r="L265" i="7"/>
  <c r="L275" i="7"/>
  <c r="G26" i="14" s="1"/>
  <c r="F26" i="14" s="1"/>
  <c r="G46" i="14"/>
  <c r="L278" i="7"/>
  <c r="G29" i="14" s="1"/>
  <c r="F29" i="14" s="1"/>
  <c r="L288" i="7"/>
  <c r="G39" i="14" s="1"/>
  <c r="L273" i="7"/>
  <c r="G24" i="14" s="1"/>
  <c r="F24" i="14" s="1"/>
  <c r="O261" i="7"/>
  <c r="B61" i="14" s="1"/>
  <c r="O262" i="7"/>
  <c r="B62" i="14" s="1"/>
  <c r="O263" i="7"/>
  <c r="B63" i="14" s="1"/>
  <c r="L276" i="7" l="1"/>
  <c r="G27" i="14" s="1"/>
  <c r="F27" i="14" s="1"/>
  <c r="G43" i="14"/>
  <c r="F42" i="14"/>
  <c r="F40" i="14"/>
  <c r="L270" i="7"/>
  <c r="G21" i="14" s="1"/>
  <c r="F21" i="14" s="1"/>
  <c r="K7" i="7"/>
  <c r="K68" i="7"/>
  <c r="L68" i="7" s="1"/>
  <c r="H36" i="14" l="1"/>
  <c r="K67" i="7"/>
  <c r="L67" i="7" s="1"/>
  <c r="L7" i="7"/>
  <c r="K259" i="7"/>
  <c r="K258" i="7"/>
  <c r="K257" i="7"/>
  <c r="F50" i="14" l="1"/>
  <c r="F49" i="14"/>
  <c r="G16" i="14" l="1"/>
  <c r="O65" i="7"/>
  <c r="L9" i="7"/>
  <c r="K6" i="7"/>
  <c r="L6" i="7" s="1"/>
  <c r="K11" i="7"/>
  <c r="K71" i="7" s="1"/>
  <c r="L71" i="7" s="1"/>
  <c r="K5" i="7"/>
  <c r="K65" i="7" s="1"/>
  <c r="K10" i="7"/>
  <c r="K70" i="7" s="1"/>
  <c r="N9" i="7"/>
  <c r="N8" i="7"/>
  <c r="N7" i="7"/>
  <c r="N131" i="7"/>
  <c r="O131" i="7" s="1"/>
  <c r="K256" i="7" l="1"/>
  <c r="K66" i="7"/>
  <c r="F46" i="14"/>
  <c r="F48" i="14"/>
  <c r="N67" i="7"/>
  <c r="O67" i="7" s="1"/>
  <c r="N258" i="7"/>
  <c r="N68" i="7"/>
  <c r="O68" i="7" s="1"/>
  <c r="N259" i="7"/>
  <c r="N260" i="7"/>
  <c r="N69" i="7"/>
  <c r="O69" i="7" s="1"/>
  <c r="K260" i="7"/>
  <c r="K261" i="7"/>
  <c r="K190" i="7"/>
  <c r="K143" i="7"/>
  <c r="K144" i="7"/>
  <c r="L144" i="7" s="1"/>
  <c r="L268" i="7" s="1"/>
  <c r="G19" i="14" s="1"/>
  <c r="H19" i="14" s="1"/>
  <c r="K195" i="7"/>
  <c r="L11" i="7"/>
  <c r="O6" i="7"/>
  <c r="O66" i="7"/>
  <c r="O9" i="7"/>
  <c r="K132" i="7"/>
  <c r="L132" i="7" s="1"/>
  <c r="K198" i="7"/>
  <c r="L198" i="7" s="1"/>
  <c r="K138" i="7"/>
  <c r="L138" i="7" s="1"/>
  <c r="K131" i="7"/>
  <c r="K255" i="7"/>
  <c r="K136" i="7"/>
  <c r="N192" i="7"/>
  <c r="O192" i="7" s="1"/>
  <c r="K140" i="7"/>
  <c r="L140" i="7" s="1"/>
  <c r="L264" i="7" s="1"/>
  <c r="K139" i="7"/>
  <c r="L139" i="7" s="1"/>
  <c r="O5" i="7"/>
  <c r="O7" i="7"/>
  <c r="K137" i="7"/>
  <c r="L137" i="7" s="1"/>
  <c r="K196" i="7"/>
  <c r="L196" i="7" s="1"/>
  <c r="K134" i="7"/>
  <c r="L134" i="7" s="1"/>
  <c r="K135" i="7"/>
  <c r="L135" i="7" s="1"/>
  <c r="N191" i="7"/>
  <c r="O191" i="7" s="1"/>
  <c r="N133" i="7"/>
  <c r="O133" i="7" s="1"/>
  <c r="K191" i="7"/>
  <c r="L191" i="7" s="1"/>
  <c r="N135" i="7"/>
  <c r="O135" i="7" s="1"/>
  <c r="L8" i="7"/>
  <c r="O8" i="7"/>
  <c r="N193" i="7"/>
  <c r="O193" i="7" s="1"/>
  <c r="N132" i="7"/>
  <c r="O132" i="7" s="1"/>
  <c r="N134" i="7"/>
  <c r="O134" i="7" s="1"/>
  <c r="N190" i="7"/>
  <c r="O190" i="7" s="1"/>
  <c r="N194" i="7"/>
  <c r="O194" i="7" s="1"/>
  <c r="K197" i="7"/>
  <c r="L197" i="7" s="1"/>
  <c r="K193" i="7"/>
  <c r="L193" i="7" s="1"/>
  <c r="K133" i="7"/>
  <c r="L133" i="7" s="1"/>
  <c r="K194" i="7"/>
  <c r="L194" i="7" s="1"/>
  <c r="K192" i="7"/>
  <c r="L192" i="7" s="1"/>
  <c r="L177" i="7" l="1"/>
  <c r="O189" i="7"/>
  <c r="L263" i="7"/>
  <c r="L262" i="7"/>
  <c r="L236" i="7"/>
  <c r="L66" i="7"/>
  <c r="L256" i="7" s="1"/>
  <c r="O256" i="7"/>
  <c r="B56" i="14" s="1"/>
  <c r="O257" i="7"/>
  <c r="B57" i="14" s="1"/>
  <c r="L259" i="7"/>
  <c r="O258" i="7"/>
  <c r="B58" i="14" s="1"/>
  <c r="O64" i="7"/>
  <c r="O130" i="7"/>
  <c r="O4" i="7"/>
  <c r="O260" i="7"/>
  <c r="B60" i="14" s="1"/>
  <c r="O259" i="7"/>
  <c r="B59" i="14" s="1"/>
  <c r="L111" i="7" l="1"/>
  <c r="F47" i="14"/>
  <c r="F44" i="14"/>
  <c r="F41" i="14"/>
  <c r="F39" i="14"/>
  <c r="F37" i="14"/>
  <c r="L257" i="7"/>
  <c r="G8" i="14" s="1"/>
  <c r="F8" i="14" s="1"/>
  <c r="G10" i="14"/>
  <c r="F10" i="14" s="1"/>
  <c r="L261" i="7"/>
  <c r="G7" i="14"/>
  <c r="L258" i="7"/>
  <c r="G9" i="14" s="1"/>
  <c r="F9" i="14" s="1"/>
  <c r="O255" i="7"/>
  <c r="L301" i="7" l="1"/>
  <c r="H7" i="14"/>
  <c r="F43" i="14"/>
  <c r="G12" i="14"/>
  <c r="F19" i="14"/>
  <c r="F36" i="14"/>
  <c r="F7" i="14"/>
  <c r="B64" i="14"/>
  <c r="G13" i="14"/>
  <c r="F17" i="14"/>
  <c r="F12" i="14" l="1"/>
  <c r="F16" i="14"/>
  <c r="F13" i="14"/>
  <c r="G14" i="14" l="1"/>
  <c r="F14" i="14" l="1"/>
  <c r="L64" i="7" l="1"/>
  <c r="G15" i="14" l="1"/>
  <c r="H12" i="14" l="1"/>
  <c r="F15" i="14"/>
  <c r="F38" i="14" l="1"/>
  <c r="L189" i="7"/>
  <c r="L130" i="7" l="1"/>
  <c r="G51" i="14"/>
  <c r="L51" i="7"/>
  <c r="L4" i="7" s="1"/>
  <c r="H46" i="14" l="1"/>
  <c r="G53" i="14"/>
  <c r="L254" i="7"/>
  <c r="F51" i="14"/>
  <c r="G45" i="14" l="1"/>
  <c r="G52" i="14"/>
  <c r="G35" i="14"/>
  <c r="G6" i="14"/>
  <c r="G11" i="14"/>
  <c r="G18" i="14"/>
  <c r="F53" i="14"/>
  <c r="F45" i="14" l="1"/>
  <c r="F52" i="14"/>
  <c r="F35" i="14"/>
  <c r="F18" i="14"/>
  <c r="F6" i="14"/>
  <c r="F11" i="14"/>
</calcChain>
</file>

<file path=xl/sharedStrings.xml><?xml version="1.0" encoding="utf-8"?>
<sst xmlns="http://schemas.openxmlformats.org/spreadsheetml/2006/main" count="933" uniqueCount="336">
  <si>
    <r>
      <t>カラーモデル：</t>
    </r>
    <r>
      <rPr>
        <sz val="18"/>
        <color rgb="FF0070C0"/>
        <rFont val="ＭＳ Ｐゴシック"/>
        <family val="3"/>
        <charset val="128"/>
        <scheme val="major"/>
      </rPr>
      <t>土曜日　ＲＧＢ　0　112　192</t>
    </r>
    <r>
      <rPr>
        <sz val="18"/>
        <color indexed="8"/>
        <rFont val="ＭＳ Ｐゴシック"/>
        <family val="3"/>
        <charset val="128"/>
        <scheme val="major"/>
      </rPr>
      <t>　　　　</t>
    </r>
    <r>
      <rPr>
        <sz val="18"/>
        <color rgb="FFFF0000"/>
        <rFont val="ＭＳ Ｐゴシック"/>
        <family val="3"/>
        <charset val="128"/>
        <scheme val="major"/>
      </rPr>
      <t>日曜日　ＲＧＢ　255　0　0</t>
    </r>
    <rPh sb="7" eb="10">
      <t>ドヨウビ</t>
    </rPh>
    <rPh sb="28" eb="31">
      <t>ニチヨウビ</t>
    </rPh>
    <phoneticPr fontId="5"/>
  </si>
  <si>
    <t>※書式は以下のカラーで統一します※</t>
    <phoneticPr fontId="2"/>
  </si>
  <si>
    <t>０：００～０：００</t>
    <phoneticPr fontId="5"/>
  </si>
  <si>
    <t>90分</t>
    <rPh sb="2" eb="3">
      <t>フン</t>
    </rPh>
    <phoneticPr fontId="5"/>
  </si>
  <si>
    <t>アロマリラックスヨガ</t>
    <phoneticPr fontId="5"/>
  </si>
  <si>
    <t>アドバンス９０</t>
    <phoneticPr fontId="5"/>
  </si>
  <si>
    <t>ダイエットヨガ</t>
    <phoneticPr fontId="5"/>
  </si>
  <si>
    <t xml:space="preserve">ホットピラティス </t>
  </si>
  <si>
    <t>骨盤矯正ヨガ</t>
    <rPh sb="0" eb="2">
      <t>コツバン</t>
    </rPh>
    <rPh sb="2" eb="4">
      <t>キョウセイ</t>
    </rPh>
    <phoneticPr fontId="5"/>
  </si>
  <si>
    <t>未定</t>
    <rPh sb="0" eb="2">
      <t>ミテイ</t>
    </rPh>
    <phoneticPr fontId="5"/>
  </si>
  <si>
    <t>（会員様限定）</t>
    <rPh sb="1" eb="3">
      <t>カイイン</t>
    </rPh>
    <rPh sb="3" eb="4">
      <t>サマ</t>
    </rPh>
    <rPh sb="4" eb="6">
      <t>ゲンテイ</t>
    </rPh>
    <phoneticPr fontId="5"/>
  </si>
  <si>
    <t>腸活ヨガ</t>
    <rPh sb="0" eb="1">
      <t>チョウ</t>
    </rPh>
    <rPh sb="1" eb="2">
      <t>カツ</t>
    </rPh>
    <phoneticPr fontId="5"/>
  </si>
  <si>
    <t>痩せる身体をつくる</t>
    <rPh sb="0" eb="1">
      <t>ヤ</t>
    </rPh>
    <rPh sb="3" eb="5">
      <t>カラダ</t>
    </rPh>
    <phoneticPr fontId="5"/>
  </si>
  <si>
    <t>EXパワーヨガ</t>
    <phoneticPr fontId="5"/>
  </si>
  <si>
    <t>脂肪燃焼ｺｰｽ</t>
  </si>
  <si>
    <t>50分</t>
    <rPh sb="2" eb="3">
      <t>フン</t>
    </rPh>
    <phoneticPr fontId="5"/>
  </si>
  <si>
    <t>セルトル美脚ヨガ</t>
    <rPh sb="4" eb="6">
      <t>ビキャク</t>
    </rPh>
    <phoneticPr fontId="5"/>
  </si>
  <si>
    <t>（会員様限定）未定</t>
    <rPh sb="7" eb="9">
      <t>ミテイ</t>
    </rPh>
    <phoneticPr fontId="5"/>
  </si>
  <si>
    <t>WATER</t>
    <phoneticPr fontId="5"/>
  </si>
  <si>
    <t>肩コリラックスヨガ</t>
    <rPh sb="0" eb="1">
      <t>カタ</t>
    </rPh>
    <phoneticPr fontId="5"/>
  </si>
  <si>
    <t>背中美人ヨガ</t>
    <rPh sb="0" eb="4">
      <t>セナk</t>
    </rPh>
    <phoneticPr fontId="5"/>
  </si>
  <si>
    <t>70分</t>
    <rPh sb="2" eb="3">
      <t>フン</t>
    </rPh>
    <phoneticPr fontId="5"/>
  </si>
  <si>
    <t>００：００～００：００</t>
    <phoneticPr fontId="5"/>
  </si>
  <si>
    <t>ディープブレスヨガ</t>
    <phoneticPr fontId="5"/>
  </si>
  <si>
    <t>アロマ</t>
    <phoneticPr fontId="2"/>
  </si>
  <si>
    <t>アドバンス</t>
    <phoneticPr fontId="2"/>
  </si>
  <si>
    <t>はじめての</t>
    <phoneticPr fontId="2"/>
  </si>
  <si>
    <t>EXパワー</t>
    <phoneticPr fontId="2"/>
  </si>
  <si>
    <t>ディープ</t>
    <phoneticPr fontId="2"/>
  </si>
  <si>
    <t>肩コリ</t>
    <rPh sb="0" eb="1">
      <t>カタ</t>
    </rPh>
    <phoneticPr fontId="2"/>
  </si>
  <si>
    <t>リンパ</t>
    <phoneticPr fontId="2"/>
  </si>
  <si>
    <t>腸活</t>
    <rPh sb="0" eb="1">
      <t>チョウ</t>
    </rPh>
    <rPh sb="1" eb="2">
      <t>カツ</t>
    </rPh>
    <phoneticPr fontId="2"/>
  </si>
  <si>
    <t>ととのえて</t>
    <phoneticPr fontId="2"/>
  </si>
  <si>
    <t>美姿勢</t>
    <rPh sb="0" eb="1">
      <t>ビ</t>
    </rPh>
    <rPh sb="1" eb="3">
      <t>シセイ</t>
    </rPh>
    <phoneticPr fontId="2"/>
  </si>
  <si>
    <t>セルトル</t>
    <phoneticPr fontId="2"/>
  </si>
  <si>
    <t>ダイエット</t>
    <phoneticPr fontId="2"/>
  </si>
  <si>
    <t>痩せる</t>
    <rPh sb="0" eb="1">
      <t>ヤ</t>
    </rPh>
    <phoneticPr fontId="2"/>
  </si>
  <si>
    <t>ピラティス</t>
    <phoneticPr fontId="2"/>
  </si>
  <si>
    <t>レッスン正式名称</t>
    <rPh sb="4" eb="6">
      <t>セイシキ</t>
    </rPh>
    <rPh sb="6" eb="8">
      <t>メイショウ</t>
    </rPh>
    <phoneticPr fontId="2"/>
  </si>
  <si>
    <t>キーワード</t>
    <phoneticPr fontId="2"/>
  </si>
  <si>
    <t>週合計</t>
    <rPh sb="0" eb="1">
      <t>シュウ</t>
    </rPh>
    <rPh sb="1" eb="3">
      <t>ゴウケイ</t>
    </rPh>
    <phoneticPr fontId="2"/>
  </si>
  <si>
    <t>レッスン個数</t>
    <rPh sb="4" eb="6">
      <t>コスウ</t>
    </rPh>
    <phoneticPr fontId="2"/>
  </si>
  <si>
    <t>イントラ別回数</t>
    <rPh sb="4" eb="5">
      <t>ベツ</t>
    </rPh>
    <rPh sb="5" eb="7">
      <t>カイスウ</t>
    </rPh>
    <phoneticPr fontId="2"/>
  </si>
  <si>
    <t>この列は全て自動計算</t>
    <rPh sb="2" eb="3">
      <t>レツ</t>
    </rPh>
    <rPh sb="4" eb="5">
      <t>スベ</t>
    </rPh>
    <rPh sb="6" eb="8">
      <t>ジドウ</t>
    </rPh>
    <rPh sb="8" eb="10">
      <t>ケイサン</t>
    </rPh>
    <phoneticPr fontId="2"/>
  </si>
  <si>
    <t>はじめてのﾊﾟﾜｰﾖｶﾞ</t>
    <phoneticPr fontId="5"/>
  </si>
  <si>
    <t>ととのえてゆがみとりﾖｶﾞ</t>
    <phoneticPr fontId="5"/>
  </si>
  <si>
    <t>０：００～０：００</t>
  </si>
  <si>
    <t>未定</t>
  </si>
  <si>
    <t>DEEP RELAX ６０</t>
    <phoneticPr fontId="2"/>
  </si>
  <si>
    <t>　FRUITY DIET</t>
    <phoneticPr fontId="5"/>
  </si>
  <si>
    <t>DEEP FOREST</t>
    <phoneticPr fontId="5"/>
  </si>
  <si>
    <t>スリムアップブレス</t>
    <phoneticPr fontId="5"/>
  </si>
  <si>
    <t>スリム</t>
    <phoneticPr fontId="2"/>
  </si>
  <si>
    <t>リンパデトックスヨガ</t>
  </si>
  <si>
    <t>Sound Feel Yoga</t>
  </si>
  <si>
    <t>ホットボクサダイエット</t>
  </si>
  <si>
    <t>似鳥</t>
  </si>
  <si>
    <t>サーキットシェイプ</t>
  </si>
  <si>
    <t>マーシャルワークアウト</t>
  </si>
  <si>
    <t>美姿勢</t>
  </si>
  <si>
    <t>アンチエイジングヨガ</t>
  </si>
  <si>
    <t>アロマリラックスヨガ</t>
  </si>
  <si>
    <t>アドバンス90</t>
  </si>
  <si>
    <t>はじめてのパワーヨガ</t>
  </si>
  <si>
    <t>EXパワーヨガ</t>
  </si>
  <si>
    <t>ディープブレスヨガ</t>
  </si>
  <si>
    <t>美姿勢アンチエイジング</t>
  </si>
  <si>
    <t>セルトル美脚ヨガ</t>
  </si>
  <si>
    <t>スリムアップブレス</t>
  </si>
  <si>
    <t>肩コリラックスヨガ</t>
  </si>
  <si>
    <t>骨盤矯正ヨガ</t>
  </si>
  <si>
    <t>リンパデトックス</t>
  </si>
  <si>
    <t>FIRE</t>
  </si>
  <si>
    <t>WATER</t>
  </si>
  <si>
    <t>HOTボクササイズ</t>
  </si>
  <si>
    <t>担当者</t>
    <rPh sb="0" eb="2">
      <t>タントウ</t>
    </rPh>
    <rPh sb="2" eb="3">
      <t>シャ</t>
    </rPh>
    <phoneticPr fontId="2"/>
  </si>
  <si>
    <t>月</t>
    <rPh sb="0" eb="1">
      <t>ツキ</t>
    </rPh>
    <phoneticPr fontId="2"/>
  </si>
  <si>
    <t>週</t>
    <rPh sb="0" eb="1">
      <t>シュウ</t>
    </rPh>
    <phoneticPr fontId="2"/>
  </si>
  <si>
    <t>骨盤</t>
    <phoneticPr fontId="2"/>
  </si>
  <si>
    <t>Beat</t>
    <phoneticPr fontId="2"/>
  </si>
  <si>
    <t>WATER</t>
    <phoneticPr fontId="2"/>
  </si>
  <si>
    <t>マーシャル</t>
    <phoneticPr fontId="2"/>
  </si>
  <si>
    <t>サーキット</t>
    <phoneticPr fontId="2"/>
  </si>
  <si>
    <t>インストラクター別レッスン回数</t>
    <rPh sb="8" eb="9">
      <t>ベツ</t>
    </rPh>
    <rPh sb="13" eb="15">
      <t>カイスウ</t>
    </rPh>
    <phoneticPr fontId="2"/>
  </si>
  <si>
    <t>回数実績</t>
    <rPh sb="0" eb="2">
      <t>カイスウ</t>
    </rPh>
    <rPh sb="2" eb="4">
      <t>ジッセキ</t>
    </rPh>
    <phoneticPr fontId="2"/>
  </si>
  <si>
    <t>【月合計】</t>
    <rPh sb="1" eb="2">
      <t>ツキ</t>
    </rPh>
    <rPh sb="2" eb="4">
      <t>ゴウケイ</t>
    </rPh>
    <phoneticPr fontId="2"/>
  </si>
  <si>
    <t>※ピンク部分だけ入力してください。その他は自動計算となっています。</t>
    <rPh sb="4" eb="6">
      <t>ブブン</t>
    </rPh>
    <rPh sb="8" eb="10">
      <t>ニュウリョク</t>
    </rPh>
    <rPh sb="19" eb="20">
      <t>ホカ</t>
    </rPh>
    <rPh sb="21" eb="23">
      <t>ジドウ</t>
    </rPh>
    <rPh sb="23" eb="25">
      <t>ケイサン</t>
    </rPh>
    <phoneticPr fontId="2"/>
  </si>
  <si>
    <t>※レッスンスケジュールで使用する名前を入力</t>
    <rPh sb="12" eb="14">
      <t>シヨウ</t>
    </rPh>
    <rPh sb="16" eb="18">
      <t>ナマエ</t>
    </rPh>
    <rPh sb="19" eb="21">
      <t>ニュウリョク</t>
    </rPh>
    <phoneticPr fontId="2"/>
  </si>
  <si>
    <t>ｶﾃｺﾞﾘｰ
合計</t>
    <rPh sb="7" eb="9">
      <t>ゴウケイ</t>
    </rPh>
    <phoneticPr fontId="2"/>
  </si>
  <si>
    <r>
      <t>当月レッスン実施</t>
    </r>
    <r>
      <rPr>
        <b/>
        <u/>
        <sz val="14"/>
        <color theme="1"/>
        <rFont val="メイリオ"/>
        <family val="3"/>
        <charset val="128"/>
      </rPr>
      <t>予定</t>
    </r>
    <r>
      <rPr>
        <b/>
        <sz val="11"/>
        <color theme="1"/>
        <rFont val="メイリオ"/>
        <family val="3"/>
        <charset val="128"/>
      </rPr>
      <t>回数合計</t>
    </r>
    <rPh sb="0" eb="2">
      <t>トウゲツ</t>
    </rPh>
    <rPh sb="6" eb="8">
      <t>ジッシ</t>
    </rPh>
    <rPh sb="8" eb="10">
      <t>ヨテイ</t>
    </rPh>
    <rPh sb="10" eb="12">
      <t>カイスウ</t>
    </rPh>
    <rPh sb="12" eb="14">
      <t>ゴウケイ</t>
    </rPh>
    <phoneticPr fontId="2"/>
  </si>
  <si>
    <t>【時期】</t>
    <rPh sb="1" eb="3">
      <t>ジキ</t>
    </rPh>
    <phoneticPr fontId="2"/>
  </si>
  <si>
    <t>毎月10日まで</t>
    <rPh sb="0" eb="2">
      <t>マイツキ</t>
    </rPh>
    <rPh sb="4" eb="5">
      <t>ニチ</t>
    </rPh>
    <phoneticPr fontId="2"/>
  </si>
  <si>
    <t>【準備するもの】</t>
    <rPh sb="1" eb="3">
      <t>ジュンビ</t>
    </rPh>
    <phoneticPr fontId="2"/>
  </si>
  <si>
    <t>該当月のシフト</t>
    <rPh sb="0" eb="2">
      <t>ガイトウ</t>
    </rPh>
    <rPh sb="2" eb="3">
      <t>ツキ</t>
    </rPh>
    <phoneticPr fontId="2"/>
  </si>
  <si>
    <t>【関連資料】</t>
    <rPh sb="1" eb="3">
      <t>カンレン</t>
    </rPh>
    <rPh sb="3" eb="5">
      <t>シリョウ</t>
    </rPh>
    <phoneticPr fontId="2"/>
  </si>
  <si>
    <t>編成管理…〆切15日</t>
    <rPh sb="0" eb="2">
      <t>ヘンセイ</t>
    </rPh>
    <rPh sb="2" eb="4">
      <t>カンリ</t>
    </rPh>
    <rPh sb="5" eb="7">
      <t>シメキリ</t>
    </rPh>
    <rPh sb="9" eb="10">
      <t>ニチ</t>
    </rPh>
    <phoneticPr fontId="2"/>
  </si>
  <si>
    <t>毎月13日まで</t>
    <rPh sb="0" eb="2">
      <t>マイツキ</t>
    </rPh>
    <rPh sb="4" eb="5">
      <t>ニチ</t>
    </rPh>
    <phoneticPr fontId="2"/>
  </si>
  <si>
    <t>HP　お知らせ予約投稿</t>
    <rPh sb="4" eb="5">
      <t>シ</t>
    </rPh>
    <rPh sb="7" eb="9">
      <t>ヨヤク</t>
    </rPh>
    <rPh sb="9" eb="11">
      <t>トウコウ</t>
    </rPh>
    <phoneticPr fontId="2"/>
  </si>
  <si>
    <t>読み上げによるダブルチェック（最終確認）</t>
    <rPh sb="0" eb="1">
      <t>ヨ</t>
    </rPh>
    <rPh sb="2" eb="3">
      <t>ア</t>
    </rPh>
    <rPh sb="15" eb="17">
      <t>サイシュウ</t>
    </rPh>
    <rPh sb="17" eb="19">
      <t>カクニン</t>
    </rPh>
    <phoneticPr fontId="2"/>
  </si>
  <si>
    <t>Excel版スケジュール作成</t>
    <rPh sb="5" eb="6">
      <t>バン</t>
    </rPh>
    <rPh sb="12" eb="14">
      <t>サクセイ</t>
    </rPh>
    <phoneticPr fontId="2"/>
  </si>
  <si>
    <t>イントラコード表（あった方が便利）</t>
    <rPh sb="7" eb="8">
      <t>ヒョウ</t>
    </rPh>
    <rPh sb="12" eb="13">
      <t>ホウ</t>
    </rPh>
    <rPh sb="14" eb="16">
      <t>ベンリ</t>
    </rPh>
    <phoneticPr fontId="2"/>
  </si>
  <si>
    <t>【注意点】</t>
    <rPh sb="1" eb="4">
      <t>チュウイテン</t>
    </rPh>
    <phoneticPr fontId="2"/>
  </si>
  <si>
    <t>　万が一、どう調整しても比率がルールから逸脱するようであれば、</t>
    <rPh sb="1" eb="2">
      <t>マン</t>
    </rPh>
    <rPh sb="3" eb="4">
      <t>イチ</t>
    </rPh>
    <rPh sb="7" eb="9">
      <t>チョウセイ</t>
    </rPh>
    <rPh sb="12" eb="14">
      <t>ヒリツ</t>
    </rPh>
    <rPh sb="20" eb="22">
      <t>イツダツ</t>
    </rPh>
    <phoneticPr fontId="2"/>
  </si>
  <si>
    <t>レッスンスケジュール作成流れとPOINT</t>
    <rPh sb="10" eb="12">
      <t>サクセイ</t>
    </rPh>
    <rPh sb="12" eb="13">
      <t>ナガ</t>
    </rPh>
    <phoneticPr fontId="2"/>
  </si>
  <si>
    <t>POS　レッスン登録</t>
    <rPh sb="8" eb="10">
      <t>トウロク</t>
    </rPh>
    <phoneticPr fontId="2"/>
  </si>
  <si>
    <t>・最終確認は、必ず2名で「読み上げチェック」を行うこと</t>
    <rPh sb="1" eb="3">
      <t>サイシュウ</t>
    </rPh>
    <rPh sb="3" eb="5">
      <t>カクニン</t>
    </rPh>
    <rPh sb="7" eb="8">
      <t>カナラ</t>
    </rPh>
    <rPh sb="10" eb="11">
      <t>メイ</t>
    </rPh>
    <rPh sb="13" eb="14">
      <t>ヨ</t>
    </rPh>
    <rPh sb="15" eb="16">
      <t>ア</t>
    </rPh>
    <rPh sb="23" eb="24">
      <t>オコナ</t>
    </rPh>
    <phoneticPr fontId="2"/>
  </si>
  <si>
    <t>・レッスンの色や文字はスケジュール右に設けられている「ひな形」を使用すること</t>
    <rPh sb="6" eb="7">
      <t>イロ</t>
    </rPh>
    <rPh sb="8" eb="10">
      <t>モジ</t>
    </rPh>
    <rPh sb="17" eb="18">
      <t>ミギ</t>
    </rPh>
    <rPh sb="19" eb="20">
      <t>モウ</t>
    </rPh>
    <rPh sb="29" eb="30">
      <t>ガタ</t>
    </rPh>
    <rPh sb="32" eb="34">
      <t>シヨウ</t>
    </rPh>
    <phoneticPr fontId="2"/>
  </si>
  <si>
    <t>　同じピンクでも微妙に色合いが違ったりします。必ず同じ色合いを使用してください。</t>
    <rPh sb="1" eb="2">
      <t>オナ</t>
    </rPh>
    <rPh sb="8" eb="10">
      <t>ビミョウ</t>
    </rPh>
    <rPh sb="11" eb="13">
      <t>イロア</t>
    </rPh>
    <rPh sb="15" eb="16">
      <t>チガ</t>
    </rPh>
    <rPh sb="23" eb="24">
      <t>カナラ</t>
    </rPh>
    <rPh sb="25" eb="26">
      <t>オナ</t>
    </rPh>
    <rPh sb="27" eb="29">
      <t>イロア</t>
    </rPh>
    <rPh sb="31" eb="33">
      <t>シヨウ</t>
    </rPh>
    <phoneticPr fontId="2"/>
  </si>
  <si>
    <t>・レッスン実施比率は、MDから周知されているレッスン比率に収まるようにすること</t>
    <rPh sb="5" eb="7">
      <t>ジッシ</t>
    </rPh>
    <rPh sb="7" eb="9">
      <t>ヒリツ</t>
    </rPh>
    <rPh sb="15" eb="17">
      <t>シュウチ</t>
    </rPh>
    <rPh sb="26" eb="28">
      <t>ヒリツ</t>
    </rPh>
    <rPh sb="29" eb="30">
      <t>オサ</t>
    </rPh>
    <phoneticPr fontId="2"/>
  </si>
  <si>
    <t>　事情があって、枠数を減らさないと運営が厳しい、という箇所があれば、必ずエリア店長の</t>
    <rPh sb="1" eb="3">
      <t>ジジョウ</t>
    </rPh>
    <rPh sb="8" eb="9">
      <t>ワク</t>
    </rPh>
    <rPh sb="9" eb="10">
      <t>スウ</t>
    </rPh>
    <rPh sb="11" eb="12">
      <t>ヘ</t>
    </rPh>
    <rPh sb="17" eb="19">
      <t>ウンエイ</t>
    </rPh>
    <rPh sb="20" eb="21">
      <t>キビ</t>
    </rPh>
    <rPh sb="27" eb="29">
      <t>カショ</t>
    </rPh>
    <rPh sb="34" eb="35">
      <t>カナラ</t>
    </rPh>
    <rPh sb="39" eb="41">
      <t>テンチョウ</t>
    </rPh>
    <phoneticPr fontId="2"/>
  </si>
  <si>
    <t>　許可を取って、枠数を変更すること。</t>
    <rPh sb="1" eb="3">
      <t>キョカ</t>
    </rPh>
    <rPh sb="4" eb="5">
      <t>ト</t>
    </rPh>
    <rPh sb="8" eb="9">
      <t>ワク</t>
    </rPh>
    <rPh sb="9" eb="10">
      <t>スウ</t>
    </rPh>
    <rPh sb="11" eb="13">
      <t>ヘンコウ</t>
    </rPh>
    <phoneticPr fontId="2"/>
  </si>
  <si>
    <t>　無断での変更は認めません。</t>
    <rPh sb="1" eb="3">
      <t>ムダン</t>
    </rPh>
    <rPh sb="5" eb="7">
      <t>ヘンコウ</t>
    </rPh>
    <rPh sb="8" eb="9">
      <t>ミト</t>
    </rPh>
    <phoneticPr fontId="2"/>
  </si>
  <si>
    <t>　二人で確認すれば、確実に見落としはほぼなくなります。</t>
    <rPh sb="1" eb="3">
      <t>フタリ</t>
    </rPh>
    <rPh sb="4" eb="6">
      <t>カクニン</t>
    </rPh>
    <rPh sb="10" eb="12">
      <t>カクジツ</t>
    </rPh>
    <rPh sb="13" eb="15">
      <t>ミオ</t>
    </rPh>
    <phoneticPr fontId="2"/>
  </si>
  <si>
    <t>　AさんはExcel版レッスンスケジュール、BさんはPOS画面を見て、どちらかが、</t>
    <rPh sb="10" eb="11">
      <t>バン</t>
    </rPh>
    <rPh sb="29" eb="31">
      <t>ガメン</t>
    </rPh>
    <rPh sb="32" eb="33">
      <t>ミ</t>
    </rPh>
    <phoneticPr fontId="2"/>
  </si>
  <si>
    <t>　「日付」「レッスン実施時間」「レッスン名」「担当者名」を読み上げていきます。</t>
    <rPh sb="2" eb="4">
      <t>ヒヅケ</t>
    </rPh>
    <rPh sb="10" eb="12">
      <t>ジッシ</t>
    </rPh>
    <rPh sb="12" eb="14">
      <t>ジカン</t>
    </rPh>
    <rPh sb="20" eb="21">
      <t>メイ</t>
    </rPh>
    <rPh sb="23" eb="25">
      <t>タントウ</t>
    </rPh>
    <rPh sb="25" eb="26">
      <t>シャ</t>
    </rPh>
    <rPh sb="26" eb="27">
      <t>メイ</t>
    </rPh>
    <rPh sb="29" eb="30">
      <t>ヨ</t>
    </rPh>
    <rPh sb="31" eb="32">
      <t>ア</t>
    </rPh>
    <phoneticPr fontId="2"/>
  </si>
  <si>
    <t>　ここで最終的に、Excel版レッスンスケジュールとPOSの登録に相違がないことを確認します。</t>
    <rPh sb="4" eb="7">
      <t>サイシュウテキ</t>
    </rPh>
    <rPh sb="14" eb="15">
      <t>バン</t>
    </rPh>
    <rPh sb="30" eb="32">
      <t>トウロク</t>
    </rPh>
    <rPh sb="33" eb="35">
      <t>ソウイ</t>
    </rPh>
    <rPh sb="41" eb="43">
      <t>カクニン</t>
    </rPh>
    <phoneticPr fontId="2"/>
  </si>
  <si>
    <r>
      <t>・初回様枠は、</t>
    </r>
    <r>
      <rPr>
        <b/>
        <sz val="11"/>
        <color rgb="FFFF0000"/>
        <rFont val="メイリオ"/>
        <family val="3"/>
        <charset val="128"/>
      </rPr>
      <t>定員30名以上の店舗は5枠、定員30名未満の店舗は3枠を必ず「固定」で設定</t>
    </r>
    <r>
      <rPr>
        <b/>
        <sz val="11"/>
        <color theme="1"/>
        <rFont val="メイリオ"/>
        <family val="3"/>
        <charset val="128"/>
      </rPr>
      <t>すること</t>
    </r>
    <rPh sb="1" eb="3">
      <t>ショカイ</t>
    </rPh>
    <rPh sb="3" eb="4">
      <t>サマ</t>
    </rPh>
    <rPh sb="4" eb="5">
      <t>ワク</t>
    </rPh>
    <rPh sb="7" eb="9">
      <t>テイイン</t>
    </rPh>
    <rPh sb="11" eb="12">
      <t>メイ</t>
    </rPh>
    <rPh sb="12" eb="14">
      <t>イジョウ</t>
    </rPh>
    <rPh sb="15" eb="17">
      <t>テンポ</t>
    </rPh>
    <rPh sb="19" eb="20">
      <t>ワク</t>
    </rPh>
    <rPh sb="21" eb="23">
      <t>テイイン</t>
    </rPh>
    <rPh sb="25" eb="26">
      <t>メイ</t>
    </rPh>
    <rPh sb="26" eb="28">
      <t>ミマン</t>
    </rPh>
    <rPh sb="29" eb="31">
      <t>テンポ</t>
    </rPh>
    <rPh sb="33" eb="34">
      <t>ワク</t>
    </rPh>
    <phoneticPr fontId="2"/>
  </si>
  <si>
    <t>使い方</t>
    <rPh sb="0" eb="1">
      <t>ツカ</t>
    </rPh>
    <rPh sb="2" eb="3">
      <t>カタ</t>
    </rPh>
    <phoneticPr fontId="2"/>
  </si>
  <si>
    <t>　✖佐久間真澄</t>
    <rPh sb="2" eb="5">
      <t>サクマ</t>
    </rPh>
    <rPh sb="5" eb="7">
      <t>マスミ</t>
    </rPh>
    <phoneticPr fontId="2"/>
  </si>
  <si>
    <t>　〇佐久間</t>
    <rPh sb="2" eb="5">
      <t>サクマ</t>
    </rPh>
    <phoneticPr fontId="2"/>
  </si>
  <si>
    <t>③シート「レッスン・イントラ一覧」の上部『当月レッスン実施予定回数合計』を入力</t>
    <rPh sb="14" eb="16">
      <t>イチラン</t>
    </rPh>
    <rPh sb="18" eb="20">
      <t>ジョウブ</t>
    </rPh>
    <rPh sb="21" eb="23">
      <t>トウゲツ</t>
    </rPh>
    <rPh sb="27" eb="29">
      <t>ジッシ</t>
    </rPh>
    <rPh sb="29" eb="31">
      <t>ヨテイ</t>
    </rPh>
    <rPh sb="31" eb="33">
      <t>カイスウ</t>
    </rPh>
    <rPh sb="33" eb="35">
      <t>ゴウケイ</t>
    </rPh>
    <rPh sb="37" eb="39">
      <t>ニュウリョク</t>
    </rPh>
    <phoneticPr fontId="2"/>
  </si>
  <si>
    <t>SUMO YOGA</t>
    <phoneticPr fontId="2"/>
  </si>
  <si>
    <t>Beat Drum Diet3.0</t>
    <phoneticPr fontId="5"/>
  </si>
  <si>
    <t>二の腕背中Edition</t>
    <phoneticPr fontId="2"/>
  </si>
  <si>
    <t>Feel</t>
    <phoneticPr fontId="2"/>
  </si>
  <si>
    <t>SUMO</t>
    <phoneticPr fontId="2"/>
  </si>
  <si>
    <t>　　　　※キャンセル料は発生致しませんが時間外キャンセル扱いとなりますのでご了承下さい。</t>
    <phoneticPr fontId="2"/>
  </si>
  <si>
    <t>　◆キャンセル待ちをされる場合は、【キャンセル待ち期限】の設定をお願い致します。</t>
    <phoneticPr fontId="2"/>
  </si>
  <si>
    <t>　◆レッスン開始時刻一時間前を過ぎてからのキャンセルは時間外キャンセルとなります。</t>
    <rPh sb="10" eb="11">
      <t>イチ</t>
    </rPh>
    <phoneticPr fontId="2"/>
  </si>
  <si>
    <t>　◆当日にキャンセルをされる場合はレッスン開始の一時間前まではインターネット及びコールセンターにてキャンセルをお受け致します。</t>
    <rPh sb="24" eb="25">
      <t>イチ</t>
    </rPh>
    <phoneticPr fontId="2"/>
  </si>
  <si>
    <t>　◆無断欠席された場合も、時間外キャンセルとなります。時間外キャンセルが月に二回以上で、翌月の予約可能回数が一回ずつに制限されます。</t>
    <rPh sb="38" eb="39">
      <t>ニ</t>
    </rPh>
    <rPh sb="54" eb="55">
      <t>イチ</t>
    </rPh>
    <phoneticPr fontId="2"/>
  </si>
  <si>
    <r>
      <t>【お問い合わせコールセンター】　0570-666-969　 営業時間　9：00～18：00　</t>
    </r>
    <r>
      <rPr>
        <b/>
        <sz val="22"/>
        <color indexed="8"/>
        <rFont val="ＭＳ Ｐゴシック"/>
        <family val="3"/>
        <charset val="128"/>
      </rPr>
      <t>※受付時間以外はインターネットからのご予約をご利用下さい（24時間受付）</t>
    </r>
    <rPh sb="30" eb="32">
      <t>エイギョウ</t>
    </rPh>
    <rPh sb="32" eb="34">
      <t>ジカン</t>
    </rPh>
    <phoneticPr fontId="2"/>
  </si>
  <si>
    <t>　◆クラスの種別およびインストラクターは予告なしに変更となる場合がございます。詳細はWEBサイトをご確認ください。</t>
    <phoneticPr fontId="2"/>
  </si>
  <si>
    <t>スタンダード６０</t>
    <phoneticPr fontId="2"/>
  </si>
  <si>
    <t>スタンダード</t>
    <phoneticPr fontId="2"/>
  </si>
  <si>
    <t>合計</t>
    <phoneticPr fontId="2"/>
  </si>
  <si>
    <t>合計</t>
    <rPh sb="0" eb="2">
      <t>ゴウケイ</t>
    </rPh>
    <phoneticPr fontId="2"/>
  </si>
  <si>
    <t>１０８回太陽礼拝</t>
    <rPh sb="3" eb="4">
      <t>カイ</t>
    </rPh>
    <rPh sb="4" eb="6">
      <t>タイヨウ</t>
    </rPh>
    <rPh sb="6" eb="8">
      <t>レイハイ</t>
    </rPh>
    <phoneticPr fontId="2"/>
  </si>
  <si>
    <t>（会員様限定）</t>
  </si>
  <si>
    <t>※常温</t>
    <rPh sb="1" eb="3">
      <t>ジョウオン</t>
    </rPh>
    <phoneticPr fontId="2"/>
  </si>
  <si>
    <t>ホットボクサ</t>
    <phoneticPr fontId="2"/>
  </si>
  <si>
    <t>パワーヨガAdvance</t>
    <phoneticPr fontId="2"/>
  </si>
  <si>
    <t>定
休
日</t>
    <rPh sb="0" eb="1">
      <t>テイ</t>
    </rPh>
    <rPh sb="3" eb="4">
      <t>キュウ</t>
    </rPh>
    <rPh sb="6" eb="7">
      <t>ビ</t>
    </rPh>
    <phoneticPr fontId="2"/>
  </si>
  <si>
    <t>パワーヨガAdvance</t>
    <phoneticPr fontId="5"/>
  </si>
  <si>
    <t>Advance</t>
    <phoneticPr fontId="2"/>
  </si>
  <si>
    <t>レッスン総数</t>
    <rPh sb="4" eb="6">
      <t>ソウスウ</t>
    </rPh>
    <phoneticPr fontId="2"/>
  </si>
  <si>
    <t>FIRE</t>
    <phoneticPr fontId="2"/>
  </si>
  <si>
    <t>↓</t>
    <phoneticPr fontId="2"/>
  </si>
  <si>
    <t>①シート「レッスン・イントラ一覧」の58行目以降『インストラクター別レッスン回数』にインストラクター名を入力</t>
    <rPh sb="14" eb="16">
      <t>イチラン</t>
    </rPh>
    <rPh sb="20" eb="22">
      <t>ギョウメ</t>
    </rPh>
    <rPh sb="22" eb="24">
      <t>イコウ</t>
    </rPh>
    <rPh sb="33" eb="34">
      <t>ベツ</t>
    </rPh>
    <rPh sb="38" eb="40">
      <t>カイスウ</t>
    </rPh>
    <phoneticPr fontId="2"/>
  </si>
  <si>
    <t>②シート「レッスン・イントラ一覧」の D列『導入割合』を入力　※レッスン編成管理シート参照</t>
    <rPh sb="14" eb="16">
      <t>イチラン</t>
    </rPh>
    <rPh sb="20" eb="21">
      <t>レツ</t>
    </rPh>
    <rPh sb="22" eb="24">
      <t>ドウニュウ</t>
    </rPh>
    <rPh sb="24" eb="26">
      <t>ワリアイ</t>
    </rPh>
    <rPh sb="28" eb="30">
      <t>ニュウリョク</t>
    </rPh>
    <rPh sb="36" eb="38">
      <t>ヘンセイ</t>
    </rPh>
    <rPh sb="38" eb="40">
      <t>カンリ</t>
    </rPh>
    <rPh sb="43" eb="45">
      <t>サンショウ</t>
    </rPh>
    <phoneticPr fontId="2"/>
  </si>
  <si>
    <t>【レッスン編成管理シート】格納場所</t>
    <rPh sb="5" eb="7">
      <t>ヘンセイ</t>
    </rPh>
    <rPh sb="7" eb="9">
      <t>カンリ</t>
    </rPh>
    <rPh sb="13" eb="17">
      <t>カクノウバショ</t>
    </rPh>
    <phoneticPr fontId="2"/>
  </si>
  <si>
    <t>❶最新のレッスン編成管理シート内【店舗別編成種類】を開き自店の編成を確認</t>
    <rPh sb="1" eb="3">
      <t>サイシン</t>
    </rPh>
    <rPh sb="8" eb="10">
      <t>ヘンセイ</t>
    </rPh>
    <rPh sb="10" eb="12">
      <t>カンリ</t>
    </rPh>
    <rPh sb="15" eb="16">
      <t>ナイ</t>
    </rPh>
    <rPh sb="17" eb="19">
      <t>テンポ</t>
    </rPh>
    <rPh sb="19" eb="20">
      <t>ベツ</t>
    </rPh>
    <rPh sb="20" eb="22">
      <t>ヘンセイ</t>
    </rPh>
    <rPh sb="22" eb="24">
      <t>シュルイ</t>
    </rPh>
    <rPh sb="26" eb="27">
      <t>ヒラ</t>
    </rPh>
    <rPh sb="28" eb="30">
      <t>ジテン</t>
    </rPh>
    <rPh sb="31" eb="33">
      <t>ヘンセイ</t>
    </rPh>
    <rPh sb="34" eb="36">
      <t>カクニン</t>
    </rPh>
    <phoneticPr fontId="2"/>
  </si>
  <si>
    <t>❷【LOIVE LESSON配分指標2021〇～】に記載されている指標の「導入割合」と「各カテゴリ内での割合」を</t>
    <rPh sb="14" eb="18">
      <t>ハイブンシヒョウ</t>
    </rPh>
    <rPh sb="26" eb="28">
      <t>キサイ</t>
    </rPh>
    <rPh sb="33" eb="35">
      <t>シヒョウ</t>
    </rPh>
    <rPh sb="37" eb="39">
      <t>ドウニュウ</t>
    </rPh>
    <rPh sb="39" eb="41">
      <t>ワリアイ</t>
    </rPh>
    <rPh sb="44" eb="45">
      <t>カク</t>
    </rPh>
    <rPh sb="49" eb="50">
      <t>ナイ</t>
    </rPh>
    <rPh sb="52" eb="54">
      <t>ワリアイ</t>
    </rPh>
    <phoneticPr fontId="2"/>
  </si>
  <si>
    <t>レッスンスケジュールで使用するイントラ名を入力</t>
    <rPh sb="11" eb="13">
      <t>シヨウ</t>
    </rPh>
    <rPh sb="19" eb="20">
      <t>メイ</t>
    </rPh>
    <rPh sb="21" eb="23">
      <t>ニュウリョク</t>
    </rPh>
    <phoneticPr fontId="2"/>
  </si>
  <si>
    <t>シート「レッスン・イントラ一覧」の D列『導入割合』に記入　※％は自動で表示される</t>
    <phoneticPr fontId="2"/>
  </si>
  <si>
    <t>←</t>
    <phoneticPr fontId="2"/>
  </si>
  <si>
    <t>❶配分指標シート内に記載されている「レッスン数指標」をピンク枠に入力</t>
    <rPh sb="1" eb="5">
      <t>ハイブンシヒョウ</t>
    </rPh>
    <rPh sb="8" eb="9">
      <t>ナイ</t>
    </rPh>
    <rPh sb="10" eb="12">
      <t>キサイ</t>
    </rPh>
    <rPh sb="22" eb="23">
      <t>スウ</t>
    </rPh>
    <rPh sb="23" eb="25">
      <t>シヒョウ</t>
    </rPh>
    <rPh sb="30" eb="31">
      <t>ワク</t>
    </rPh>
    <rPh sb="32" eb="34">
      <t>ニュウリョク</t>
    </rPh>
    <phoneticPr fontId="2"/>
  </si>
  <si>
    <t>❷上記を入力すると以下のように、目安回数が自動で出てきます。</t>
    <rPh sb="1" eb="3">
      <t>ジョウキ</t>
    </rPh>
    <rPh sb="4" eb="6">
      <t>ニュウリョク</t>
    </rPh>
    <rPh sb="9" eb="11">
      <t>イカ</t>
    </rPh>
    <rPh sb="16" eb="18">
      <t>メヤス</t>
    </rPh>
    <rPh sb="18" eb="20">
      <t>カイスウ</t>
    </rPh>
    <rPh sb="21" eb="23">
      <t>ジドウ</t>
    </rPh>
    <rPh sb="24" eb="25">
      <t>デ</t>
    </rPh>
    <phoneticPr fontId="2"/>
  </si>
  <si>
    <t>④上記で出た目安回数をもとに、レッスンスケジュールを作成</t>
    <rPh sb="1" eb="3">
      <t>ジョウキ</t>
    </rPh>
    <rPh sb="4" eb="5">
      <t>デ</t>
    </rPh>
    <rPh sb="6" eb="8">
      <t>メヤス</t>
    </rPh>
    <rPh sb="8" eb="10">
      <t>カイスウ</t>
    </rPh>
    <rPh sb="26" eb="28">
      <t>サクセイ</t>
    </rPh>
    <phoneticPr fontId="2"/>
  </si>
  <si>
    <t>　事前ににSVに相談・報告をすること</t>
    <rPh sb="1" eb="3">
      <t>ジゼン</t>
    </rPh>
    <rPh sb="8" eb="10">
      <t>ソウダン</t>
    </rPh>
    <rPh sb="11" eb="13">
      <t>ホウコク</t>
    </rPh>
    <phoneticPr fontId="2"/>
  </si>
  <si>
    <t>【ベーシックヨガ】</t>
    <phoneticPr fontId="5"/>
  </si>
  <si>
    <t>60分</t>
    <rPh sb="2" eb="3">
      <t>フン</t>
    </rPh>
    <phoneticPr fontId="5"/>
  </si>
  <si>
    <t>RGB148/138/84</t>
    <phoneticPr fontId="2"/>
  </si>
  <si>
    <t>RGB0/0/0</t>
    <phoneticPr fontId="2"/>
  </si>
  <si>
    <t>RGB38/38/38</t>
    <phoneticPr fontId="2"/>
  </si>
  <si>
    <t>RGB242/242/242</t>
    <phoneticPr fontId="2"/>
  </si>
  <si>
    <t>【ダイエット・エクササイズ】</t>
    <phoneticPr fontId="5"/>
  </si>
  <si>
    <t>【ステップアップ】</t>
    <phoneticPr fontId="5"/>
  </si>
  <si>
    <t>RGB31/73/125</t>
    <phoneticPr fontId="2"/>
  </si>
  <si>
    <t>RGB0/176/240</t>
    <phoneticPr fontId="2"/>
  </si>
  <si>
    <t>RGB255/0/0</t>
    <phoneticPr fontId="2"/>
  </si>
  <si>
    <t>RGB255/0/255</t>
    <phoneticPr fontId="2"/>
  </si>
  <si>
    <t>45分</t>
    <rPh sb="2" eb="3">
      <t>フン</t>
    </rPh>
    <phoneticPr fontId="5"/>
  </si>
  <si>
    <t>RGB255/255/255</t>
    <phoneticPr fontId="2"/>
  </si>
  <si>
    <t>札幌店のみ↓</t>
    <rPh sb="0" eb="3">
      <t>サッポロテン</t>
    </rPh>
    <phoneticPr fontId="2"/>
  </si>
  <si>
    <t>【健康美容】</t>
    <rPh sb="1" eb="3">
      <t>ケンコウ</t>
    </rPh>
    <rPh sb="3" eb="5">
      <t>ビヨウ</t>
    </rPh>
    <phoneticPr fontId="5"/>
  </si>
  <si>
    <t>ココロカラダリセットﾖｶﾞ</t>
    <phoneticPr fontId="2"/>
  </si>
  <si>
    <t>RGB146/208/80</t>
    <phoneticPr fontId="2"/>
  </si>
  <si>
    <t>RGB192/0/0</t>
    <phoneticPr fontId="2"/>
  </si>
  <si>
    <t>手順　①変更したいセルを範囲指定→②【塗りつぶしの色】を選択→③【その他の色】を選択→④【ユーザー設定】を選択→⑤【カラーモデル・赤・緑・青】の数字を変更→⑥【OK】を選択→⑦確認</t>
    <phoneticPr fontId="5"/>
  </si>
  <si>
    <t>スタンダード60</t>
  </si>
  <si>
    <t>DEEP RELAX 60</t>
    <phoneticPr fontId="2"/>
  </si>
  <si>
    <t>ベーシックヨガ</t>
    <phoneticPr fontId="2"/>
  </si>
  <si>
    <t>ステップアップ</t>
    <phoneticPr fontId="2"/>
  </si>
  <si>
    <t>ダイエット・エクササイズ</t>
    <phoneticPr fontId="2"/>
  </si>
  <si>
    <t>背中美人ヨガ</t>
  </si>
  <si>
    <t>ダイエットヨガ</t>
  </si>
  <si>
    <t>痩せる身体をつくるダイエットヨガ</t>
  </si>
  <si>
    <t>背中美人</t>
    <rPh sb="0" eb="2">
      <t>セナカ</t>
    </rPh>
    <rPh sb="2" eb="4">
      <t>ビジン</t>
    </rPh>
    <phoneticPr fontId="2"/>
  </si>
  <si>
    <t>Beat Drum Diet 3.0</t>
  </si>
  <si>
    <t>SUMOYOGA四股ｺｱﾀﾞｲｴｯﾄ</t>
  </si>
  <si>
    <t>健康美容</t>
    <rPh sb="2" eb="4">
      <t>ビヨウ</t>
    </rPh>
    <phoneticPr fontId="2"/>
  </si>
  <si>
    <t>限定</t>
    <rPh sb="0" eb="2">
      <t>ゲンテイ</t>
    </rPh>
    <phoneticPr fontId="2"/>
  </si>
  <si>
    <t>ととのえてゆがみとりヨガ</t>
    <phoneticPr fontId="2"/>
  </si>
  <si>
    <t>導入割合</t>
    <rPh sb="0" eb="2">
      <t>ドウニュウ</t>
    </rPh>
    <rPh sb="2" eb="4">
      <t>ワリアイ</t>
    </rPh>
    <phoneticPr fontId="2"/>
  </si>
  <si>
    <t>目安回数</t>
    <rPh sb="0" eb="2">
      <t>メヤス</t>
    </rPh>
    <rPh sb="2" eb="4">
      <t>カイスウ</t>
    </rPh>
    <phoneticPr fontId="2"/>
  </si>
  <si>
    <t>⑤編成管理シートの目安通り、レッスン導入数が適正であるか最終確認</t>
    <rPh sb="9" eb="11">
      <t>メヤス</t>
    </rPh>
    <rPh sb="11" eb="12">
      <t>ドオ</t>
    </rPh>
    <rPh sb="18" eb="20">
      <t>ドウニュウ</t>
    </rPh>
    <rPh sb="20" eb="21">
      <t>スウ</t>
    </rPh>
    <rPh sb="22" eb="24">
      <t>テキセイ</t>
    </rPh>
    <rPh sb="28" eb="30">
      <t>サイシュウ</t>
    </rPh>
    <rPh sb="30" eb="32">
      <t>カクニン</t>
    </rPh>
    <phoneticPr fontId="2"/>
  </si>
  <si>
    <t>ココロカラダリセットヨガ</t>
    <phoneticPr fontId="2"/>
  </si>
  <si>
    <t>ココロ</t>
    <phoneticPr fontId="2"/>
  </si>
  <si>
    <t>RELAX ６０</t>
    <phoneticPr fontId="2"/>
  </si>
  <si>
    <t>【期間限定】</t>
    <rPh sb="1" eb="5">
      <t>キカンゲンテイ</t>
    </rPh>
    <phoneticPr fontId="2"/>
  </si>
  <si>
    <t>もも尻ヨガティス</t>
    <rPh sb="2" eb="3">
      <t>シリ</t>
    </rPh>
    <phoneticPr fontId="2"/>
  </si>
  <si>
    <t>もも尻</t>
    <rPh sb="2" eb="3">
      <t>シリ</t>
    </rPh>
    <phoneticPr fontId="2"/>
  </si>
  <si>
    <t>凹ます</t>
    <rPh sb="0" eb="1">
      <t>ヘコ</t>
    </rPh>
    <phoneticPr fontId="2"/>
  </si>
  <si>
    <t>免疫セラピーヨガ</t>
    <rPh sb="0" eb="2">
      <t>メンエキ</t>
    </rPh>
    <phoneticPr fontId="5"/>
  </si>
  <si>
    <t>免疫</t>
    <rPh sb="0" eb="2">
      <t>メンエキ</t>
    </rPh>
    <phoneticPr fontId="2"/>
  </si>
  <si>
    <t>免疫セラピーヨガ</t>
    <rPh sb="0" eb="2">
      <t>メンエキ</t>
    </rPh>
    <phoneticPr fontId="2"/>
  </si>
  <si>
    <t>０：００～０：００</t>
    <phoneticPr fontId="2"/>
  </si>
  <si>
    <t>BEAT CORE HIIT</t>
    <phoneticPr fontId="2"/>
  </si>
  <si>
    <t>HIIT</t>
    <phoneticPr fontId="2"/>
  </si>
  <si>
    <t>企画</t>
    <rPh sb="0" eb="2">
      <t>キカク</t>
    </rPh>
    <phoneticPr fontId="2"/>
  </si>
  <si>
    <t>【年末系】</t>
    <rPh sb="1" eb="3">
      <t>ネンマツ</t>
    </rPh>
    <rPh sb="3" eb="4">
      <t>ケイ</t>
    </rPh>
    <phoneticPr fontId="2"/>
  </si>
  <si>
    <r>
      <t>GoogleWorkspace共有ドライブ → ☆全店舗 → レッスン編成 → loive →</t>
    </r>
    <r>
      <rPr>
        <sz val="10"/>
        <color theme="1"/>
        <rFont val="メイリオ"/>
        <family val="3"/>
        <charset val="128"/>
      </rPr>
      <t>【New】●●年度〇月レッスン編成管理シート</t>
    </r>
    <rPh sb="15" eb="17">
      <t>キョウユウ</t>
    </rPh>
    <rPh sb="25" eb="28">
      <t>ゼンテンポ</t>
    </rPh>
    <rPh sb="35" eb="37">
      <t>ヘンセイ</t>
    </rPh>
    <rPh sb="54" eb="56">
      <t>ネンド</t>
    </rPh>
    <rPh sb="57" eb="58">
      <t>ガツ</t>
    </rPh>
    <rPh sb="62" eb="64">
      <t>ヘンセイ</t>
    </rPh>
    <rPh sb="64" eb="66">
      <t>カンリ</t>
    </rPh>
    <phoneticPr fontId="2"/>
  </si>
  <si>
    <t>❸最後に合計（セルＤ52）が100％になっているか確認</t>
    <rPh sb="1" eb="3">
      <t>サイゴ</t>
    </rPh>
    <rPh sb="4" eb="6">
      <t>ゴウケイ</t>
    </rPh>
    <rPh sb="25" eb="27">
      <t>カクニン</t>
    </rPh>
    <phoneticPr fontId="2"/>
  </si>
  <si>
    <t>腸活ヨガ</t>
    <rPh sb="0" eb="2">
      <t>チョウカツ</t>
    </rPh>
    <phoneticPr fontId="2"/>
  </si>
  <si>
    <t>腹筋MAX</t>
  </si>
  <si>
    <t>ボールでゆがみとりﾖｶﾞ</t>
  </si>
  <si>
    <t>腹筋MAX</t>
    <rPh sb="0" eb="2">
      <t>フッキン</t>
    </rPh>
    <phoneticPr fontId="2"/>
  </si>
  <si>
    <t>腹筋</t>
    <rPh sb="0" eb="2">
      <t>フッキン</t>
    </rPh>
    <phoneticPr fontId="2"/>
  </si>
  <si>
    <t>全身</t>
    <rPh sb="0" eb="2">
      <t>ゼンシン</t>
    </rPh>
    <phoneticPr fontId="2"/>
  </si>
  <si>
    <t>ゆがみとり</t>
    <phoneticPr fontId="2"/>
  </si>
  <si>
    <t>ボールでゆるめてゆがみとりヨガ</t>
    <phoneticPr fontId="2"/>
  </si>
  <si>
    <t>美ボディフロー</t>
    <rPh sb="0" eb="1">
      <t>ビ</t>
    </rPh>
    <phoneticPr fontId="2"/>
  </si>
  <si>
    <t>60分</t>
    <phoneticPr fontId="2"/>
  </si>
  <si>
    <t>美ボディフローピラティス</t>
    <phoneticPr fontId="2"/>
  </si>
  <si>
    <t>美ボディ</t>
    <phoneticPr fontId="2"/>
  </si>
  <si>
    <t>美ボディ</t>
    <rPh sb="0" eb="1">
      <t>ビ</t>
    </rPh>
    <phoneticPr fontId="2"/>
  </si>
  <si>
    <t>ホットピラティス</t>
    <phoneticPr fontId="2"/>
  </si>
  <si>
    <t>全身引締めMAX</t>
    <rPh sb="0" eb="2">
      <t>ゼンシン</t>
    </rPh>
    <rPh sb="2" eb="4">
      <t>ヒキシ</t>
    </rPh>
    <phoneticPr fontId="2"/>
  </si>
  <si>
    <t>HERBAL RELAX</t>
    <phoneticPr fontId="2"/>
  </si>
  <si>
    <t>オンライン講座のご案内</t>
    <rPh sb="5" eb="7">
      <t>コウザ</t>
    </rPh>
    <phoneticPr fontId="2"/>
  </si>
  <si>
    <t>【フェスタ専用】</t>
    <rPh sb="5" eb="7">
      <t>センヨウ</t>
    </rPh>
    <phoneticPr fontId="2"/>
  </si>
  <si>
    <t>エアロビヨガ</t>
    <phoneticPr fontId="2"/>
  </si>
  <si>
    <t>RGB255/0/0</t>
  </si>
  <si>
    <t>エアロビ</t>
    <phoneticPr fontId="2"/>
  </si>
  <si>
    <t>◆女性の体とムーンサイクルヨガワークショップ</t>
    <rPh sb="1" eb="3">
      <t>ジョセイ</t>
    </rPh>
    <rPh sb="4" eb="5">
      <t>カラダ</t>
    </rPh>
    <phoneticPr fontId="2"/>
  </si>
  <si>
    <t>◆ボディメイクワークショップ</t>
    <phoneticPr fontId="2"/>
  </si>
  <si>
    <t>：月のサイクルや女性の身体のリズムを知り、月のサイクルに合わせて、ムーンサイクルヨガが体感できるWS</t>
    <phoneticPr fontId="2"/>
  </si>
  <si>
    <t>Hug myself yoga</t>
    <phoneticPr fontId="2"/>
  </si>
  <si>
    <t>フェスタ特別レッスン</t>
    <phoneticPr fontId="2"/>
  </si>
  <si>
    <t>フェスタ特別WS</t>
    <phoneticPr fontId="2"/>
  </si>
  <si>
    <t>90分</t>
    <rPh sb="2" eb="3">
      <t>フン</t>
    </rPh>
    <phoneticPr fontId="2"/>
  </si>
  <si>
    <t>簡単エクササイズ</t>
    <rPh sb="0" eb="2">
      <t>カンタン</t>
    </rPh>
    <phoneticPr fontId="2"/>
  </si>
  <si>
    <t>筋膜リリース</t>
    <rPh sb="0" eb="2">
      <t>キンマク</t>
    </rPh>
    <phoneticPr fontId="2"/>
  </si>
  <si>
    <t>すっきりマッサージ</t>
    <phoneticPr fontId="2"/>
  </si>
  <si>
    <t>ソイプロダイエット</t>
    <phoneticPr fontId="2"/>
  </si>
  <si>
    <t>：骨格・筋肉・マインドからアプローチをかけ、ボディメイク方法が分かる！体が変わる！WS 　※1月開催予定</t>
    <rPh sb="47" eb="48">
      <t>ガツ</t>
    </rPh>
    <rPh sb="48" eb="52">
      <t>カイサイヨテイ</t>
    </rPh>
    <phoneticPr fontId="2"/>
  </si>
  <si>
    <t>トキハわさだ店【１２月１日～１２月８日スケジュール】</t>
    <rPh sb="6" eb="7">
      <t>テン</t>
    </rPh>
    <rPh sb="18" eb="19">
      <t>ニチ</t>
    </rPh>
    <phoneticPr fontId="5"/>
  </si>
  <si>
    <t>　１２月　１日（木）</t>
    <rPh sb="3" eb="4">
      <t>ガツ</t>
    </rPh>
    <rPh sb="6" eb="7">
      <t>ヒ</t>
    </rPh>
    <rPh sb="8" eb="9">
      <t>モク</t>
    </rPh>
    <phoneticPr fontId="2"/>
  </si>
  <si>
    <t>　１２月　８日（木）</t>
    <rPh sb="3" eb="4">
      <t>ガツ</t>
    </rPh>
    <rPh sb="6" eb="7">
      <t>ヒ</t>
    </rPh>
    <rPh sb="8" eb="9">
      <t>モク</t>
    </rPh>
    <phoneticPr fontId="2"/>
  </si>
  <si>
    <t>　１２月　２日（金）</t>
    <rPh sb="3" eb="4">
      <t>ガツ</t>
    </rPh>
    <rPh sb="6" eb="7">
      <t>ヒ</t>
    </rPh>
    <rPh sb="8" eb="9">
      <t>キン</t>
    </rPh>
    <phoneticPr fontId="2"/>
  </si>
  <si>
    <t>　１２月　３日（土）</t>
    <rPh sb="3" eb="4">
      <t>ガツ</t>
    </rPh>
    <rPh sb="6" eb="7">
      <t>ヒ</t>
    </rPh>
    <rPh sb="8" eb="9">
      <t>ド</t>
    </rPh>
    <phoneticPr fontId="2"/>
  </si>
  <si>
    <t>　１２月　４日（日）</t>
    <rPh sb="3" eb="4">
      <t>ガツ</t>
    </rPh>
    <rPh sb="6" eb="7">
      <t>ヒ</t>
    </rPh>
    <rPh sb="8" eb="9">
      <t>ニチ</t>
    </rPh>
    <phoneticPr fontId="2"/>
  </si>
  <si>
    <t>　１２月　５日（月）</t>
    <rPh sb="3" eb="4">
      <t>ガツ</t>
    </rPh>
    <rPh sb="6" eb="7">
      <t>ヒ</t>
    </rPh>
    <rPh sb="8" eb="9">
      <t>ゲツ</t>
    </rPh>
    <phoneticPr fontId="2"/>
  </si>
  <si>
    <t>　１２月　６日（火）</t>
    <rPh sb="3" eb="4">
      <t>ガツ</t>
    </rPh>
    <rPh sb="6" eb="7">
      <t>ヒ</t>
    </rPh>
    <rPh sb="8" eb="9">
      <t>カ</t>
    </rPh>
    <phoneticPr fontId="2"/>
  </si>
  <si>
    <t>　１２月　７日（水）</t>
    <rPh sb="3" eb="4">
      <t>ガツ</t>
    </rPh>
    <rPh sb="6" eb="7">
      <t>ヒ</t>
    </rPh>
    <rPh sb="8" eb="9">
      <t>スイ</t>
    </rPh>
    <phoneticPr fontId="2"/>
  </si>
  <si>
    <t>１７：３０～１８：３０</t>
    <phoneticPr fontId="5"/>
  </si>
  <si>
    <t>田中</t>
    <rPh sb="0" eb="2">
      <t>タナカ</t>
    </rPh>
    <phoneticPr fontId="5"/>
  </si>
  <si>
    <t>１９：１５～２０：１５</t>
    <phoneticPr fontId="2"/>
  </si>
  <si>
    <t>木元</t>
    <rPh sb="0" eb="2">
      <t>キモト</t>
    </rPh>
    <phoneticPr fontId="2"/>
  </si>
  <si>
    <t>２１：００～２２：００</t>
    <phoneticPr fontId="2"/>
  </si>
  <si>
    <t>助供</t>
    <rPh sb="0" eb="2">
      <t>スケトモ</t>
    </rPh>
    <phoneticPr fontId="2"/>
  </si>
  <si>
    <t>助供、木元、川元、田中</t>
    <rPh sb="0" eb="2">
      <t>スケトモ</t>
    </rPh>
    <rPh sb="3" eb="5">
      <t>キモト</t>
    </rPh>
    <rPh sb="6" eb="8">
      <t>カワモト</t>
    </rPh>
    <rPh sb="9" eb="11">
      <t>タナカ</t>
    </rPh>
    <phoneticPr fontId="2"/>
  </si>
  <si>
    <t>助供、木元、川元</t>
    <rPh sb="0" eb="2">
      <t>スケトモ</t>
    </rPh>
    <rPh sb="3" eb="5">
      <t>キモト</t>
    </rPh>
    <rPh sb="6" eb="8">
      <t>カワモト</t>
    </rPh>
    <phoneticPr fontId="2"/>
  </si>
  <si>
    <t>木元、田中</t>
    <rPh sb="0" eb="2">
      <t>キモト</t>
    </rPh>
    <rPh sb="3" eb="5">
      <t>タナカ</t>
    </rPh>
    <phoneticPr fontId="2"/>
  </si>
  <si>
    <t>木元、川元</t>
    <rPh sb="0" eb="2">
      <t>キモト</t>
    </rPh>
    <rPh sb="3" eb="5">
      <t>カワモト</t>
    </rPh>
    <phoneticPr fontId="2"/>
  </si>
  <si>
    <t>助供、木元</t>
    <rPh sb="0" eb="2">
      <t>スケトモ</t>
    </rPh>
    <rPh sb="3" eb="5">
      <t>キモト</t>
    </rPh>
    <phoneticPr fontId="2"/>
  </si>
  <si>
    <t>川元</t>
    <rPh sb="0" eb="2">
      <t>カワモト</t>
    </rPh>
    <phoneticPr fontId="2"/>
  </si>
  <si>
    <t>田中</t>
    <rPh sb="0" eb="2">
      <t>タナカ</t>
    </rPh>
    <phoneticPr fontId="2"/>
  </si>
  <si>
    <t>助供、川元</t>
    <rPh sb="0" eb="2">
      <t>スケトモ</t>
    </rPh>
    <rPh sb="3" eb="5">
      <t>カワモト</t>
    </rPh>
    <phoneticPr fontId="2"/>
  </si>
  <si>
    <t>助供、田中</t>
    <rPh sb="0" eb="2">
      <t>スケトモ</t>
    </rPh>
    <rPh sb="3" eb="5">
      <t>タナカ</t>
    </rPh>
    <phoneticPr fontId="2"/>
  </si>
  <si>
    <t>１０：３０～１１：３０</t>
    <phoneticPr fontId="5"/>
  </si>
  <si>
    <t>木元</t>
    <rPh sb="0" eb="2">
      <t>キモト</t>
    </rPh>
    <phoneticPr fontId="5"/>
  </si>
  <si>
    <t>１４：００～１５：００</t>
    <phoneticPr fontId="5"/>
  </si>
  <si>
    <t>（会員様限定）木元</t>
    <rPh sb="7" eb="9">
      <t>キモト</t>
    </rPh>
    <phoneticPr fontId="5"/>
  </si>
  <si>
    <t>１２：１５～１３：１５</t>
    <phoneticPr fontId="5"/>
  </si>
  <si>
    <t>助供</t>
    <rPh sb="0" eb="2">
      <t>スケトモ</t>
    </rPh>
    <phoneticPr fontId="5"/>
  </si>
  <si>
    <t>１９：１５～２０：１５</t>
    <phoneticPr fontId="5"/>
  </si>
  <si>
    <t>１７：３０～１８：３０</t>
    <phoneticPr fontId="2"/>
  </si>
  <si>
    <t>１０：３０～１１：１５</t>
    <phoneticPr fontId="5"/>
  </si>
  <si>
    <t>川元</t>
    <rPh sb="0" eb="2">
      <t>カワモト</t>
    </rPh>
    <phoneticPr fontId="5"/>
  </si>
  <si>
    <t>１４：００～１５：００</t>
    <phoneticPr fontId="2"/>
  </si>
  <si>
    <t>１５：４５～１６：４５</t>
    <phoneticPr fontId="5"/>
  </si>
  <si>
    <t>久保</t>
    <rPh sb="0" eb="2">
      <t>クボ</t>
    </rPh>
    <phoneticPr fontId="5"/>
  </si>
  <si>
    <t>１５：４５～１７：１５</t>
    <phoneticPr fontId="5"/>
  </si>
  <si>
    <t>（会員様限定）川元</t>
    <rPh sb="7" eb="9">
      <t>カワモト</t>
    </rPh>
    <phoneticPr fontId="5"/>
  </si>
  <si>
    <t>助供</t>
    <rPh sb="0" eb="1">
      <t>スケ</t>
    </rPh>
    <rPh sb="1" eb="2">
      <t>トモ</t>
    </rPh>
    <phoneticPr fontId="2"/>
  </si>
  <si>
    <t>２１：００～２２：００</t>
    <phoneticPr fontId="5"/>
  </si>
  <si>
    <r>
      <t>２１：００～２</t>
    </r>
    <r>
      <rPr>
        <b/>
        <sz val="18"/>
        <color theme="0"/>
        <rFont val="ＭＳ Ｐゴシック"/>
        <family val="3"/>
        <charset val="128"/>
      </rPr>
      <t>１</t>
    </r>
    <r>
      <rPr>
        <b/>
        <sz val="18"/>
        <color theme="0"/>
        <rFont val="ＭＳ Ｐゴシック"/>
        <family val="3"/>
        <charset val="128"/>
        <scheme val="major"/>
      </rPr>
      <t>：４５</t>
    </r>
    <phoneticPr fontId="5"/>
  </si>
  <si>
    <t>１０：３０～１１：３０</t>
    <phoneticPr fontId="2"/>
  </si>
  <si>
    <t>トキハわさだ店【１２月９日～１２月１５日スケジュール】</t>
    <rPh sb="6" eb="7">
      <t>テン</t>
    </rPh>
    <rPh sb="19" eb="20">
      <t>ニチ</t>
    </rPh>
    <phoneticPr fontId="5"/>
  </si>
  <si>
    <t>　１２月　９日（金）</t>
    <rPh sb="8" eb="9">
      <t>キン</t>
    </rPh>
    <phoneticPr fontId="5"/>
  </si>
  <si>
    <t>　１２月　１０日（土）</t>
    <rPh sb="9" eb="10">
      <t>ド</t>
    </rPh>
    <phoneticPr fontId="5"/>
  </si>
  <si>
    <t>　１２月　１１日（日）</t>
    <rPh sb="9" eb="10">
      <t>ニチ</t>
    </rPh>
    <phoneticPr fontId="5"/>
  </si>
  <si>
    <t>　１２月　１２日（月）</t>
    <rPh sb="9" eb="10">
      <t>ゲツ</t>
    </rPh>
    <phoneticPr fontId="5"/>
  </si>
  <si>
    <t>　１２月　１３日（火）</t>
    <rPh sb="9" eb="10">
      <t>カ</t>
    </rPh>
    <phoneticPr fontId="5"/>
  </si>
  <si>
    <t>　１２月　１４日（水）</t>
    <rPh sb="9" eb="10">
      <t>スイ</t>
    </rPh>
    <phoneticPr fontId="5"/>
  </si>
  <si>
    <t>　１２月　１５日（木）</t>
    <rPh sb="9" eb="10">
      <t>モク</t>
    </rPh>
    <phoneticPr fontId="5"/>
  </si>
  <si>
    <t>１２：１５～１３：１５</t>
    <phoneticPr fontId="2"/>
  </si>
  <si>
    <t>１５：４５～１６：４５</t>
    <phoneticPr fontId="2"/>
  </si>
  <si>
    <t>助供、久保</t>
    <rPh sb="0" eb="2">
      <t>スケトモ</t>
    </rPh>
    <rPh sb="3" eb="5">
      <t>クボ</t>
    </rPh>
    <phoneticPr fontId="2"/>
  </si>
  <si>
    <t>トキハわさだ店【１２月１６日～１２月２３日スケジュール】</t>
    <rPh sb="6" eb="7">
      <t>テン</t>
    </rPh>
    <rPh sb="20" eb="21">
      <t>ニチ</t>
    </rPh>
    <phoneticPr fontId="5"/>
  </si>
  <si>
    <t>　１２月　１６日（金）</t>
    <rPh sb="9" eb="10">
      <t>キン</t>
    </rPh>
    <phoneticPr fontId="5"/>
  </si>
  <si>
    <t>　１２月　２３日（金）</t>
    <rPh sb="9" eb="10">
      <t>キン</t>
    </rPh>
    <phoneticPr fontId="5"/>
  </si>
  <si>
    <t>　１２月　１７日（土）</t>
    <rPh sb="9" eb="10">
      <t>ド</t>
    </rPh>
    <phoneticPr fontId="5"/>
  </si>
  <si>
    <t>　１２月　１８日（日）</t>
    <rPh sb="9" eb="10">
      <t>ニチ</t>
    </rPh>
    <phoneticPr fontId="5"/>
  </si>
  <si>
    <t>　１２月　１９日（月）</t>
    <rPh sb="9" eb="10">
      <t>ゲツ</t>
    </rPh>
    <phoneticPr fontId="5"/>
  </si>
  <si>
    <t>　１２月　２０日（火）</t>
    <rPh sb="9" eb="10">
      <t>カ</t>
    </rPh>
    <phoneticPr fontId="5"/>
  </si>
  <si>
    <t>　１２月　２１日（水）</t>
    <rPh sb="9" eb="10">
      <t>スイ</t>
    </rPh>
    <phoneticPr fontId="5"/>
  </si>
  <si>
    <t>　１２月　２２日（木）</t>
    <rPh sb="9" eb="10">
      <t>モク</t>
    </rPh>
    <phoneticPr fontId="5"/>
  </si>
  <si>
    <t>久保</t>
    <rPh sb="0" eb="2">
      <t>クボ</t>
    </rPh>
    <phoneticPr fontId="2"/>
  </si>
  <si>
    <t>１０：３０～１１：２０</t>
    <phoneticPr fontId="2"/>
  </si>
  <si>
    <r>
      <t>１４：００～１</t>
    </r>
    <r>
      <rPr>
        <b/>
        <sz val="18"/>
        <color theme="0"/>
        <rFont val="ＭＳ Ｐゴシック"/>
        <family val="3"/>
        <charset val="128"/>
      </rPr>
      <t>４</t>
    </r>
    <r>
      <rPr>
        <b/>
        <sz val="18"/>
        <color theme="0"/>
        <rFont val="ＭＳ Ｐゴシック"/>
        <family val="3"/>
        <charset val="128"/>
        <scheme val="major"/>
      </rPr>
      <t>：５０</t>
    </r>
    <phoneticPr fontId="2"/>
  </si>
  <si>
    <t>葛原</t>
    <rPh sb="0" eb="2">
      <t>クズハラ</t>
    </rPh>
    <phoneticPr fontId="5"/>
  </si>
  <si>
    <t>葛原</t>
    <rPh sb="0" eb="2">
      <t>クズハラ</t>
    </rPh>
    <phoneticPr fontId="2"/>
  </si>
  <si>
    <t>トキハわさだ店【１２月２４日～１２月３１日スケジュール】</t>
    <rPh sb="6" eb="7">
      <t>テン</t>
    </rPh>
    <rPh sb="20" eb="21">
      <t>ニチ</t>
    </rPh>
    <phoneticPr fontId="5"/>
  </si>
  <si>
    <t>　１２月　２４日（土）</t>
    <rPh sb="9" eb="10">
      <t>ド</t>
    </rPh>
    <phoneticPr fontId="5"/>
  </si>
  <si>
    <t>　１２月　３１日（土）</t>
    <rPh sb="9" eb="10">
      <t>ド</t>
    </rPh>
    <phoneticPr fontId="5"/>
  </si>
  <si>
    <t>　１２月　２５日（日）</t>
    <rPh sb="9" eb="10">
      <t>ニチ</t>
    </rPh>
    <phoneticPr fontId="5"/>
  </si>
  <si>
    <t>　１２月　２６日（月）</t>
    <rPh sb="9" eb="10">
      <t>ゲツ</t>
    </rPh>
    <phoneticPr fontId="5"/>
  </si>
  <si>
    <t>　１２月　２７日（火）</t>
    <rPh sb="9" eb="10">
      <t>カ</t>
    </rPh>
    <phoneticPr fontId="5"/>
  </si>
  <si>
    <t>　１２月　２８日（水）</t>
    <rPh sb="9" eb="10">
      <t>スイ</t>
    </rPh>
    <phoneticPr fontId="5"/>
  </si>
  <si>
    <t>　１２月　２９日（木）</t>
    <rPh sb="9" eb="10">
      <t>モク</t>
    </rPh>
    <phoneticPr fontId="5"/>
  </si>
  <si>
    <t>　１２月　３０日（金）</t>
    <rPh sb="9" eb="10">
      <t>キン</t>
    </rPh>
    <phoneticPr fontId="5"/>
  </si>
  <si>
    <t>１０：２０～１０：３０</t>
    <phoneticPr fontId="2"/>
  </si>
  <si>
    <t>未定</t>
    <rPh sb="0" eb="2">
      <t>ミテイ</t>
    </rPh>
    <phoneticPr fontId="2"/>
  </si>
  <si>
    <t>１７：３０～１８：１５</t>
    <phoneticPr fontId="5"/>
  </si>
  <si>
    <t>１５：４５～１７：４５</t>
    <phoneticPr fontId="2"/>
  </si>
  <si>
    <t>１２：０５～１２：１５</t>
    <phoneticPr fontId="2"/>
  </si>
  <si>
    <t>１３：５０～１４：００</t>
    <phoneticPr fontId="2"/>
  </si>
  <si>
    <t>１５：３５～１５：４５</t>
    <phoneticPr fontId="2"/>
  </si>
  <si>
    <t>１５：４５～１７：１５</t>
    <phoneticPr fontId="2"/>
  </si>
  <si>
    <t>（会員様限定）助供</t>
    <rPh sb="7" eb="9">
      <t>スケトモ</t>
    </rPh>
    <phoneticPr fontId="5"/>
  </si>
  <si>
    <t>１９：１５～２０：０５</t>
    <phoneticPr fontId="2"/>
  </si>
  <si>
    <t>１０：２０～１１：３０</t>
    <phoneticPr fontId="5"/>
  </si>
  <si>
    <t>２０２２年　　１２月　　８日更新</t>
    <rPh sb="4" eb="5">
      <t>ネン</t>
    </rPh>
    <rPh sb="9" eb="10">
      <t>ガツ</t>
    </rPh>
    <rPh sb="13" eb="14">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</si>
</sst>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5"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name val="ＭＳ Ｐゴシック"/>
      <family val="3"/>
      <charset val="128"/>
    </font>
    <font>
      <b/>
      <sz val="36"/>
      <name val="ＭＳ Ｐゴシック"/>
      <family val="3"/>
      <charset val="128"/>
    </font>
    <font>
      <sz val="6"/>
      <name val="ＭＳ Ｐゴシック"/>
      <family val="3"/>
      <charset val="128"/>
    </font>
    <font>
      <b/>
      <sz val="18"/>
      <color indexed="8"/>
      <name val="ＭＳ Ｐゴシック"/>
      <family val="3"/>
      <charset val="128"/>
    </font>
    <font>
      <sz val="18"/>
      <color indexed="8"/>
      <name val="ＭＳ Ｐゴシック"/>
      <family val="3"/>
      <charset val="128"/>
      <scheme val="major"/>
    </font>
    <font>
      <b/>
      <sz val="18"/>
      <color indexed="8"/>
      <name val="ＭＳ Ｐゴシック"/>
      <family val="3"/>
      <charset val="128"/>
      <scheme val="major"/>
    </font>
    <font>
      <sz val="18"/>
      <color indexed="8"/>
      <name val="ＭＳ Ｐゴシック"/>
      <family val="3"/>
      <charset val="128"/>
    </font>
    <font>
      <sz val="14"/>
      <color rgb="FF002060"/>
      <name val="ＭＳ Ｐゴシック"/>
      <family val="3"/>
      <charset val="128"/>
    </font>
    <font>
      <sz val="18"/>
      <color rgb="FF0070C0"/>
      <name val="ＭＳ Ｐゴシック"/>
      <family val="3"/>
      <charset val="128"/>
      <scheme val="major"/>
    </font>
    <font>
      <sz val="18"/>
      <color rgb="FFFF0000"/>
      <name val="ＭＳ Ｐゴシック"/>
      <family val="3"/>
      <charset val="128"/>
      <scheme val="major"/>
    </font>
    <font>
      <b/>
      <sz val="22"/>
      <color indexed="8"/>
      <name val="ＭＳ Ｐゴシック"/>
      <family val="3"/>
      <charset val="128"/>
    </font>
    <font>
      <b/>
      <sz val="22"/>
      <name val="ＭＳ Ｐゴシック"/>
      <family val="3"/>
      <charset val="128"/>
    </font>
    <font>
      <b/>
      <sz val="22"/>
      <color theme="0"/>
      <name val="ＭＳ Ｐゴシック"/>
      <family val="3"/>
      <charset val="128"/>
    </font>
    <font>
      <b/>
      <sz val="18"/>
      <color theme="0"/>
      <name val="ＭＳ Ｐゴシック"/>
      <family val="3"/>
      <charset val="128"/>
    </font>
    <font>
      <b/>
      <sz val="18"/>
      <color rgb="FF000000"/>
      <name val="ＭＳ Ｐゴシック"/>
      <family val="3"/>
      <charset val="128"/>
    </font>
    <font>
      <b/>
      <sz val="18"/>
      <name val="ＭＳ Ｐゴシック"/>
      <family val="3"/>
      <charset val="128"/>
    </font>
    <font>
      <b/>
      <sz val="18"/>
      <color theme="1"/>
      <name val="ＭＳ Ｐゴシック"/>
      <family val="3"/>
      <charset val="128"/>
      <scheme val="major"/>
    </font>
    <font>
      <sz val="18"/>
      <name val="ＭＳ Ｐゴシック"/>
      <family val="3"/>
      <charset val="128"/>
    </font>
    <font>
      <b/>
      <sz val="18"/>
      <color rgb="FFFF0000"/>
      <name val="ＭＳ Ｐゴシック"/>
      <family val="3"/>
      <charset val="128"/>
    </font>
    <font>
      <b/>
      <sz val="18"/>
      <name val="ＭＳ Ｐゴシック"/>
      <family val="3"/>
      <charset val="128"/>
      <scheme val="major"/>
    </font>
    <font>
      <b/>
      <sz val="18"/>
      <color rgb="FFFFFFFF"/>
      <name val="ＭＳ Ｐゴシック"/>
      <family val="3"/>
      <charset val="128"/>
      <scheme val="major"/>
    </font>
    <font>
      <b/>
      <sz val="18"/>
      <color rgb="FFFF0000"/>
      <name val="ＭＳ Ｐゴシック"/>
      <family val="3"/>
      <charset val="128"/>
      <scheme val="major"/>
    </font>
    <font>
      <b/>
      <sz val="18"/>
      <color rgb="FF000090"/>
      <name val="ＭＳ Ｐゴシック"/>
      <family val="3"/>
      <charset val="128"/>
    </font>
    <font>
      <b/>
      <sz val="18"/>
      <color theme="0"/>
      <name val="ＭＳ Ｐゴシック"/>
      <family val="3"/>
      <charset val="128"/>
      <scheme val="major"/>
    </font>
    <font>
      <b/>
      <sz val="15"/>
      <name val="ＭＳ Ｐゴシック"/>
      <family val="3"/>
      <charset val="128"/>
      <scheme val="major"/>
    </font>
    <font>
      <sz val="14"/>
      <color indexed="8"/>
      <name val="ＭＳ Ｐゴシック"/>
      <family val="3"/>
      <charset val="128"/>
    </font>
    <font>
      <b/>
      <sz val="16"/>
      <name val="ＭＳ Ｐゴシック"/>
      <family val="3"/>
      <charset val="128"/>
      <scheme val="major"/>
    </font>
    <font>
      <b/>
      <sz val="20"/>
      <name val="ＭＳ Ｐゴシック"/>
      <family val="3"/>
      <charset val="128"/>
      <scheme val="major"/>
    </font>
    <font>
      <b/>
      <sz val="11"/>
      <name val="ＭＳ Ｐゴシック"/>
      <family val="3"/>
      <charset val="128"/>
    </font>
    <font>
      <b/>
      <sz val="11"/>
      <color rgb="FFFFFFFF"/>
      <name val="ＭＳ Ｐゴシック"/>
      <family val="3"/>
      <charset val="128"/>
    </font>
    <font>
      <sz val="22"/>
      <color indexed="8"/>
      <name val="ＭＳ Ｐゴシック"/>
      <family val="3"/>
      <charset val="128"/>
    </font>
    <font>
      <b/>
      <sz val="24"/>
      <color indexed="8"/>
      <name val="ＭＳ Ｐゴシック"/>
      <family val="3"/>
      <charset val="128"/>
    </font>
    <font>
      <b/>
      <sz val="16"/>
      <color indexed="8"/>
      <name val="ＭＳ Ｐゴシック"/>
      <family val="3"/>
      <charset val="128"/>
    </font>
    <font>
      <b/>
      <sz val="16"/>
      <name val="ＭＳ Ｐゴシック"/>
      <family val="3"/>
      <charset val="128"/>
    </font>
    <font>
      <sz val="16"/>
      <color indexed="8"/>
      <name val="ＭＳ Ｐゴシック"/>
      <family val="3"/>
      <charset val="128"/>
    </font>
    <font>
      <b/>
      <sz val="16"/>
      <color indexed="10"/>
      <name val="ＭＳ Ｐゴシック"/>
      <family val="3"/>
      <charset val="128"/>
    </font>
    <font>
      <sz val="16"/>
      <name val="ＭＳ Ｐゴシック"/>
      <family val="3"/>
      <charset val="128"/>
    </font>
    <font>
      <b/>
      <sz val="14"/>
      <color rgb="FF000000"/>
      <name val="ＭＳ Ｐゴシック"/>
      <family val="3"/>
      <charset val="128"/>
    </font>
    <font>
      <b/>
      <sz val="14"/>
      <color indexed="8"/>
      <name val="ＭＳ Ｐゴシック"/>
      <family val="3"/>
      <charset val="128"/>
    </font>
    <font>
      <sz val="18"/>
      <name val="HGPｺﾞｼｯｸE"/>
      <family val="3"/>
      <charset val="128"/>
    </font>
    <font>
      <b/>
      <sz val="26"/>
      <color rgb="FF000000"/>
      <name val="ＭＳ Ｐゴシック"/>
      <family val="3"/>
      <charset val="128"/>
    </font>
    <font>
      <b/>
      <sz val="11"/>
      <color rgb="FF000000"/>
      <name val="ＭＳ Ｐゴシック"/>
      <family val="3"/>
      <charset val="128"/>
    </font>
    <font>
      <b/>
      <sz val="26"/>
      <color indexed="8"/>
      <name val="ＭＳ Ｐゴシック"/>
      <family val="3"/>
      <charset val="128"/>
    </font>
    <font>
      <b/>
      <sz val="14"/>
      <name val="ＭＳ Ｐゴシック"/>
      <family val="3"/>
      <charset val="128"/>
    </font>
    <font>
      <b/>
      <sz val="14"/>
      <color rgb="FFFF0000"/>
      <name val="ＭＳ Ｐゴシック"/>
      <family val="3"/>
      <charset val="128"/>
    </font>
    <font>
      <b/>
      <sz val="18"/>
      <color rgb="FF000000"/>
      <name val="ＭＳ Ｐゴシック"/>
      <family val="3"/>
      <charset val="128"/>
      <scheme val="major"/>
    </font>
    <font>
      <sz val="36"/>
      <color indexed="8"/>
      <name val="ＭＳ Ｐゴシック"/>
      <family val="3"/>
      <charset val="128"/>
    </font>
    <font>
      <b/>
      <sz val="48"/>
      <name val="ＭＳ Ｐゴシック"/>
      <family val="3"/>
      <charset val="128"/>
    </font>
    <font>
      <b/>
      <sz val="22"/>
      <color theme="1"/>
      <name val="ＭＳ Ｐゴシック"/>
      <family val="3"/>
      <charset val="128"/>
    </font>
    <font>
      <b/>
      <sz val="18"/>
      <color indexed="8"/>
      <name val="メイリオ"/>
      <family val="3"/>
      <charset val="128"/>
    </font>
    <font>
      <b/>
      <sz val="18"/>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b/>
      <sz val="18"/>
      <color rgb="FFFF0000"/>
      <name val="ＭＳ Ｐゴシック"/>
      <family val="3"/>
      <charset val="128"/>
      <scheme val="minor"/>
    </font>
    <font>
      <sz val="18"/>
      <color rgb="FF000000"/>
      <name val="ＭＳ Ｐゴシック"/>
      <family val="3"/>
      <charset val="128"/>
      <scheme val="minor"/>
    </font>
    <font>
      <b/>
      <sz val="18"/>
      <color rgb="FFFFFFFF"/>
      <name val="ＭＳ Ｐゴシック"/>
      <family val="3"/>
      <charset val="128"/>
      <scheme val="minor"/>
    </font>
    <font>
      <b/>
      <sz val="18"/>
      <color rgb="FF000000"/>
      <name val="ＭＳ Ｐゴシック"/>
      <family val="3"/>
      <charset val="128"/>
      <scheme val="minor"/>
    </font>
    <font>
      <b/>
      <sz val="15"/>
      <color rgb="FFFFFFFF"/>
      <name val="ＭＳ Ｐゴシック"/>
      <family val="3"/>
      <charset val="128"/>
      <scheme val="minor"/>
    </font>
    <font>
      <sz val="11"/>
      <color theme="1"/>
      <name val="ＭＳ Ｐゴシック"/>
      <family val="2"/>
      <charset val="128"/>
      <scheme val="minor"/>
    </font>
    <font>
      <sz val="10"/>
      <name val="メイリオ"/>
      <family val="3"/>
      <charset val="128"/>
    </font>
    <font>
      <sz val="10"/>
      <color rgb="FFFFFFFF"/>
      <name val="メイリオ"/>
      <family val="3"/>
      <charset val="128"/>
    </font>
    <font>
      <sz val="10"/>
      <color rgb="FF000000"/>
      <name val="メイリオ"/>
      <family val="3"/>
      <charset val="128"/>
    </font>
    <font>
      <sz val="11"/>
      <color theme="1"/>
      <name val="メイリオ"/>
      <family val="3"/>
      <charset val="128"/>
    </font>
    <font>
      <b/>
      <sz val="10"/>
      <color theme="0"/>
      <name val="メイリオ"/>
      <family val="3"/>
      <charset val="128"/>
    </font>
    <font>
      <sz val="10"/>
      <color theme="1"/>
      <name val="メイリオ"/>
      <family val="3"/>
      <charset val="128"/>
    </font>
    <font>
      <sz val="10"/>
      <color theme="1"/>
      <name val="ＭＳ Ｐゴシック"/>
      <family val="2"/>
      <charset val="128"/>
      <scheme val="minor"/>
    </font>
    <font>
      <b/>
      <sz val="11"/>
      <color theme="1"/>
      <name val="メイリオ"/>
      <family val="3"/>
      <charset val="128"/>
    </font>
    <font>
      <sz val="16"/>
      <color indexed="8"/>
      <name val="メイリオ"/>
      <family val="3"/>
      <charset val="128"/>
    </font>
    <font>
      <b/>
      <sz val="16"/>
      <color indexed="8"/>
      <name val="メイリオ"/>
      <family val="3"/>
      <charset val="128"/>
    </font>
    <font>
      <b/>
      <sz val="22"/>
      <color indexed="8"/>
      <name val="メイリオ"/>
      <family val="3"/>
      <charset val="128"/>
    </font>
    <font>
      <sz val="10"/>
      <color theme="0"/>
      <name val="メイリオ"/>
      <family val="3"/>
      <charset val="128"/>
    </font>
    <font>
      <b/>
      <u/>
      <sz val="14"/>
      <color theme="1"/>
      <name val="メイリオ"/>
      <family val="3"/>
      <charset val="128"/>
    </font>
    <font>
      <b/>
      <sz val="11"/>
      <color rgb="FFFF0000"/>
      <name val="メイリオ"/>
      <family val="3"/>
      <charset val="128"/>
    </font>
    <font>
      <b/>
      <sz val="18"/>
      <color theme="1"/>
      <name val="メイリオ"/>
      <family val="3"/>
      <charset val="128"/>
    </font>
    <font>
      <sz val="11"/>
      <color rgb="FFFF0000"/>
      <name val="ＭＳ Ｐゴシック"/>
      <family val="3"/>
      <charset val="128"/>
    </font>
    <font>
      <sz val="14"/>
      <color rgb="FFFF0000"/>
      <name val="ＭＳ Ｐゴシック"/>
      <family val="3"/>
      <charset val="128"/>
    </font>
    <font>
      <b/>
      <sz val="22"/>
      <color theme="0"/>
      <name val="メイリオ"/>
      <family val="3"/>
      <charset val="128"/>
    </font>
    <font>
      <b/>
      <sz val="22"/>
      <color rgb="FFFF0000"/>
      <name val="ＭＳ Ｐゴシック"/>
      <family val="3"/>
      <charset val="128"/>
    </font>
    <font>
      <b/>
      <sz val="16"/>
      <color theme="0"/>
      <name val="ＭＳ Ｐゴシック"/>
      <family val="3"/>
      <charset val="128"/>
      <scheme val="major"/>
    </font>
    <font>
      <b/>
      <sz val="16"/>
      <color rgb="FFFFFFFF"/>
      <name val="ＭＳ Ｐゴシック"/>
      <family val="3"/>
      <charset val="128"/>
      <scheme val="minor"/>
    </font>
    <font>
      <b/>
      <sz val="16"/>
      <color theme="0"/>
      <name val="ＭＳ Ｐゴシック"/>
      <family val="3"/>
      <charset val="128"/>
    </font>
    <font>
      <sz val="11"/>
      <color theme="1"/>
      <name val="Cambria Math"/>
      <family val="3"/>
    </font>
    <font>
      <sz val="11"/>
      <color rgb="FFFF0000"/>
      <name val="メイリオ"/>
      <family val="3"/>
      <charset val="128"/>
    </font>
    <font>
      <b/>
      <sz val="16"/>
      <color theme="1"/>
      <name val="メイリオ"/>
      <family val="3"/>
      <charset val="128"/>
    </font>
    <font>
      <b/>
      <sz val="14"/>
      <name val="ＭＳ Ｐゴシック"/>
      <family val="3"/>
      <charset val="128"/>
      <scheme val="major"/>
    </font>
    <font>
      <sz val="8"/>
      <color theme="1"/>
      <name val="メイリオ"/>
      <family val="3"/>
      <charset val="128"/>
    </font>
    <font>
      <b/>
      <sz val="16"/>
      <color indexed="8"/>
      <name val="ＭＳ Ｐゴシック"/>
      <family val="3"/>
      <charset val="128"/>
      <scheme val="major"/>
    </font>
    <font>
      <b/>
      <sz val="18"/>
      <color rgb="FF000090"/>
      <name val="ＭＳ Ｐゴシック"/>
      <family val="3"/>
      <charset val="128"/>
      <scheme val="minor"/>
    </font>
    <font>
      <b/>
      <sz val="26"/>
      <name val="ＭＳ Ｐゴシック"/>
      <family val="3"/>
      <charset val="128"/>
    </font>
    <font>
      <sz val="20"/>
      <color indexed="8"/>
      <name val="ＭＳ Ｐゴシック"/>
      <family val="3"/>
      <charset val="128"/>
    </font>
    <font>
      <sz val="20"/>
      <name val="ＭＳ Ｐゴシック"/>
      <family val="3"/>
      <charset val="128"/>
    </font>
    <font>
      <b/>
      <sz val="14"/>
      <color indexed="8"/>
      <name val="ＭＳ Ｐゴシック"/>
      <family val="3"/>
      <charset val="128"/>
      <scheme val="major"/>
    </font>
  </fonts>
  <fills count="35">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rgb="FF92D050"/>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1" tint="0.14999847407452621"/>
        <bgColor rgb="FF000000"/>
      </patternFill>
    </fill>
    <fill>
      <patternFill patternType="solid">
        <fgColor rgb="FFFF00FF"/>
        <bgColor rgb="FF000000"/>
      </patternFill>
    </fill>
    <fill>
      <patternFill patternType="solid">
        <fgColor rgb="FF00B0F0"/>
        <bgColor rgb="FF000000"/>
      </patternFill>
    </fill>
    <fill>
      <patternFill patternType="solid">
        <fgColor rgb="FFF2F2F2"/>
        <bgColor rgb="FF000000"/>
      </patternFill>
    </fill>
    <fill>
      <patternFill patternType="solid">
        <fgColor rgb="FF1F497D"/>
        <bgColor rgb="FF000000"/>
      </patternFill>
    </fill>
    <fill>
      <patternFill patternType="solid">
        <fgColor rgb="FF000000"/>
        <bgColor rgb="FF000000"/>
      </patternFill>
    </fill>
    <fill>
      <patternFill patternType="solid">
        <fgColor rgb="FF948A54"/>
        <bgColor rgb="FF000000"/>
      </patternFill>
    </fill>
    <fill>
      <patternFill patternType="solid">
        <fgColor rgb="FFFF0000"/>
        <bgColor rgb="FF000000"/>
      </patternFill>
    </fill>
    <fill>
      <patternFill patternType="solid">
        <fgColor rgb="FFFFFF00"/>
        <bgColor indexed="64"/>
      </patternFill>
    </fill>
    <fill>
      <patternFill patternType="solid">
        <fgColor theme="7" tint="0.39997558519241921"/>
        <bgColor indexed="64"/>
      </patternFill>
    </fill>
    <fill>
      <patternFill patternType="solid">
        <fgColor rgb="FFFFFFCC"/>
        <bgColor indexed="64"/>
      </patternFill>
    </fill>
    <fill>
      <patternFill patternType="solid">
        <fgColor theme="1" tint="4.9989318521683403E-2"/>
        <bgColor rgb="FF666666"/>
      </patternFill>
    </fill>
    <fill>
      <patternFill patternType="solid">
        <fgColor theme="1" tint="4.9989318521683403E-2"/>
        <bgColor indexed="64"/>
      </patternFill>
    </fill>
    <fill>
      <patternFill patternType="solid">
        <fgColor theme="2" tint="-0.499984740745262"/>
        <bgColor rgb="FF666666"/>
      </patternFill>
    </fill>
    <fill>
      <patternFill patternType="solid">
        <fgColor theme="2" tint="-0.499984740745262"/>
        <bgColor indexed="64"/>
      </patternFill>
    </fill>
    <fill>
      <patternFill patternType="solid">
        <fgColor theme="0" tint="-0.14999847407452621"/>
        <bgColor rgb="FFD9D9D9"/>
      </patternFill>
    </fill>
    <fill>
      <patternFill patternType="solid">
        <fgColor theme="0" tint="-0.14999847407452621"/>
        <bgColor indexed="64"/>
      </patternFill>
    </fill>
    <fill>
      <patternFill patternType="solid">
        <fgColor rgb="FFFFCCFF"/>
        <bgColor indexed="64"/>
      </patternFill>
    </fill>
    <fill>
      <patternFill patternType="solid">
        <fgColor theme="0" tint="-0.499984740745262"/>
        <bgColor indexed="64"/>
      </patternFill>
    </fill>
    <fill>
      <patternFill patternType="solid">
        <fgColor theme="0"/>
        <bgColor indexed="64"/>
      </patternFill>
    </fill>
    <fill>
      <patternFill patternType="solid">
        <fgColor rgb="FFC00000"/>
        <bgColor rgb="FF000000"/>
      </patternFill>
    </fill>
    <fill>
      <patternFill patternType="solid">
        <fgColor rgb="FFC00000"/>
        <bgColor indexed="64"/>
      </patternFill>
    </fill>
    <fill>
      <patternFill patternType="solid">
        <fgColor rgb="FFFFD966"/>
        <bgColor indexed="64"/>
      </patternFill>
    </fill>
    <fill>
      <patternFill patternType="solid">
        <fgColor theme="7" tint="0.59999389629810485"/>
        <bgColor indexed="64"/>
      </patternFill>
    </fill>
    <fill>
      <patternFill patternType="solid">
        <fgColor rgb="FFF68B32"/>
        <bgColor rgb="FF000000"/>
      </patternFill>
    </fill>
    <fill>
      <patternFill patternType="solid">
        <fgColor rgb="FFF68B32"/>
        <bgColor indexed="64"/>
      </patternFill>
    </fill>
    <fill>
      <patternFill patternType="solid">
        <fgColor rgb="FF0070C0"/>
        <bgColor indexed="64"/>
      </patternFill>
    </fill>
  </fills>
  <borders count="5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rgb="FF000000"/>
      </bottom>
      <diagonal/>
    </border>
    <border>
      <left style="thin">
        <color auto="1"/>
      </left>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theme="0"/>
      </left>
      <right/>
      <top style="thin">
        <color auto="1"/>
      </top>
      <bottom style="thin">
        <color auto="1"/>
      </bottom>
      <diagonal/>
    </border>
    <border>
      <left style="thin">
        <color auto="1"/>
      </left>
      <right style="thin">
        <color theme="0"/>
      </right>
      <top style="thin">
        <color auto="1"/>
      </top>
      <bottom/>
      <diagonal/>
    </border>
    <border>
      <left style="thin">
        <color auto="1"/>
      </left>
      <right style="thin">
        <color theme="0"/>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style="thin">
        <color auto="1"/>
      </left>
      <right style="thin">
        <color auto="1"/>
      </right>
      <top style="thin">
        <color auto="1"/>
      </top>
      <bottom style="medium">
        <color indexed="64"/>
      </bottom>
      <diagonal/>
    </border>
    <border>
      <left/>
      <right style="thin">
        <color indexed="64"/>
      </right>
      <top/>
      <bottom style="thin">
        <color indexed="64"/>
      </bottom>
      <diagonal/>
    </border>
    <border>
      <left style="thin">
        <color auto="1"/>
      </left>
      <right style="thin">
        <color auto="1"/>
      </right>
      <top style="medium">
        <color indexed="64"/>
      </top>
      <bottom style="thin">
        <color auto="1"/>
      </bottom>
      <diagonal/>
    </border>
    <border>
      <left style="medium">
        <color auto="1"/>
      </left>
      <right style="medium">
        <color indexed="64"/>
      </right>
      <top style="medium">
        <color indexed="64"/>
      </top>
      <bottom style="thin">
        <color auto="1"/>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bottom/>
      <diagonal/>
    </border>
    <border>
      <left style="thin">
        <color theme="0"/>
      </left>
      <right style="thin">
        <color theme="0"/>
      </right>
      <top/>
      <bottom style="thin">
        <color auto="1"/>
      </bottom>
      <diagonal/>
    </border>
    <border>
      <left style="thin">
        <color rgb="FF000000"/>
      </left>
      <right/>
      <top style="thin">
        <color rgb="FF000000"/>
      </top>
      <bottom/>
      <diagonal/>
    </border>
  </borders>
  <cellStyleXfs count="56">
    <xf numFmtId="0" fontId="0"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pplyProtection="0">
      <alignment vertical="center"/>
    </xf>
    <xf numFmtId="0" fontId="3" fillId="0" borderId="0">
      <alignment vertical="center"/>
    </xf>
    <xf numFmtId="0" fontId="1" fillId="0" borderId="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9" fontId="61"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 fillId="0" borderId="0" applyProtection="0">
      <alignment vertical="center"/>
    </xf>
  </cellStyleXfs>
  <cellXfs count="437">
    <xf numFmtId="0" fontId="0" fillId="0" borderId="0" xfId="0">
      <alignment vertical="center"/>
    </xf>
    <xf numFmtId="0" fontId="1" fillId="0" borderId="0" xfId="1">
      <alignment vertical="center"/>
    </xf>
    <xf numFmtId="0" fontId="4" fillId="0" borderId="0" xfId="2" applyFont="1" applyAlignment="1" applyProtection="1">
      <alignment horizontal="left" vertical="center"/>
      <protection locked="0"/>
    </xf>
    <xf numFmtId="0" fontId="7" fillId="0" borderId="0" xfId="1" applyFont="1">
      <alignment vertical="center"/>
    </xf>
    <xf numFmtId="0" fontId="8" fillId="0" borderId="0" xfId="1" applyFont="1">
      <alignment vertical="center"/>
    </xf>
    <xf numFmtId="0" fontId="6" fillId="0" borderId="0" xfId="1" applyFont="1">
      <alignment vertical="center"/>
    </xf>
    <xf numFmtId="0" fontId="9" fillId="0" borderId="0" xfId="1" applyFont="1">
      <alignment vertical="center"/>
    </xf>
    <xf numFmtId="0" fontId="10" fillId="0" borderId="0" xfId="1" applyFont="1">
      <alignment vertical="center"/>
    </xf>
    <xf numFmtId="0" fontId="4" fillId="0" borderId="0" xfId="2" applyFont="1" applyAlignment="1">
      <alignment horizontal="left" vertical="center"/>
    </xf>
    <xf numFmtId="0" fontId="13" fillId="0" borderId="1" xfId="1" applyFont="1" applyBorder="1">
      <alignment vertical="center"/>
    </xf>
    <xf numFmtId="0" fontId="13" fillId="0" borderId="0" xfId="1" applyFont="1">
      <alignment vertical="center"/>
    </xf>
    <xf numFmtId="0" fontId="16" fillId="3" borderId="4" xfId="1" applyFont="1" applyFill="1" applyBorder="1" applyAlignment="1">
      <alignment horizontal="center" vertical="center"/>
    </xf>
    <xf numFmtId="0" fontId="20" fillId="0" borderId="6" xfId="1" applyFont="1" applyBorder="1" applyProtection="1">
      <alignment vertical="center"/>
      <protection locked="0"/>
    </xf>
    <xf numFmtId="0" fontId="1" fillId="0" borderId="8" xfId="1" applyBorder="1">
      <alignment vertical="center"/>
    </xf>
    <xf numFmtId="0" fontId="6" fillId="0" borderId="5" xfId="1" applyFont="1" applyBorder="1">
      <alignment vertical="center"/>
    </xf>
    <xf numFmtId="0" fontId="1" fillId="0" borderId="6" xfId="1" applyBorder="1">
      <alignment vertical="center"/>
    </xf>
    <xf numFmtId="0" fontId="18" fillId="0" borderId="6" xfId="1" applyFont="1" applyBorder="1" applyProtection="1">
      <alignment vertical="center"/>
      <protection locked="0"/>
    </xf>
    <xf numFmtId="0" fontId="22" fillId="0" borderId="0" xfId="5" applyFont="1" applyAlignment="1">
      <alignment horizontal="center" vertical="center"/>
    </xf>
    <xf numFmtId="20" fontId="18" fillId="0" borderId="6" xfId="7" applyNumberFormat="1" applyFont="1" applyBorder="1" applyAlignment="1">
      <alignment horizontal="center" vertical="center"/>
    </xf>
    <xf numFmtId="0" fontId="22" fillId="7" borderId="6" xfId="5" applyFont="1" applyFill="1" applyBorder="1" applyAlignment="1">
      <alignment horizontal="center" vertical="center"/>
    </xf>
    <xf numFmtId="0" fontId="22" fillId="0" borderId="6" xfId="9" applyFont="1" applyBorder="1" applyAlignment="1">
      <alignment horizontal="center" vertical="center"/>
    </xf>
    <xf numFmtId="0" fontId="23" fillId="8" borderId="6" xfId="5" applyFont="1" applyFill="1" applyBorder="1" applyAlignment="1">
      <alignment horizontal="center" vertical="center"/>
    </xf>
    <xf numFmtId="0" fontId="23" fillId="9" borderId="6" xfId="5" applyFont="1" applyFill="1" applyBorder="1" applyAlignment="1">
      <alignment horizontal="center" vertical="center"/>
    </xf>
    <xf numFmtId="0" fontId="22" fillId="5" borderId="6" xfId="6" applyFont="1" applyFill="1" applyBorder="1" applyAlignment="1">
      <alignment horizontal="center" vertical="center"/>
    </xf>
    <xf numFmtId="0" fontId="22" fillId="6" borderId="6" xfId="6" applyFont="1" applyFill="1" applyBorder="1" applyAlignment="1">
      <alignment horizontal="center" vertical="center"/>
    </xf>
    <xf numFmtId="0" fontId="21" fillId="0" borderId="0" xfId="1" applyFont="1">
      <alignment vertical="center"/>
    </xf>
    <xf numFmtId="0" fontId="22" fillId="4" borderId="6" xfId="7" applyFont="1" applyFill="1" applyBorder="1" applyAlignment="1">
      <alignment horizontal="center" vertical="center"/>
    </xf>
    <xf numFmtId="0" fontId="22" fillId="0" borderId="0" xfId="6" applyFont="1" applyAlignment="1">
      <alignment horizontal="center" vertical="center"/>
    </xf>
    <xf numFmtId="0" fontId="28" fillId="0" borderId="0" xfId="1" applyFont="1">
      <alignment vertical="center"/>
    </xf>
    <xf numFmtId="0" fontId="23" fillId="13" borderId="6" xfId="10" applyFont="1" applyFill="1" applyBorder="1" applyAlignment="1">
      <alignment horizontal="center" vertical="center"/>
    </xf>
    <xf numFmtId="0" fontId="29" fillId="14" borderId="6" xfId="6" applyFont="1" applyFill="1" applyBorder="1" applyAlignment="1">
      <alignment horizontal="center" vertical="center"/>
    </xf>
    <xf numFmtId="0" fontId="18" fillId="0" borderId="6" xfId="6" applyFont="1" applyBorder="1" applyAlignment="1" applyProtection="1">
      <alignment horizontal="center" vertical="center"/>
      <protection locked="0"/>
    </xf>
    <xf numFmtId="0" fontId="26" fillId="0" borderId="0" xfId="6" applyFont="1" applyAlignment="1">
      <alignment horizontal="center" vertical="center"/>
    </xf>
    <xf numFmtId="0" fontId="23" fillId="0" borderId="0" xfId="10" applyFont="1" applyAlignment="1">
      <alignment horizontal="center" vertical="center"/>
    </xf>
    <xf numFmtId="0" fontId="18" fillId="0" borderId="6" xfId="8" applyFont="1" applyBorder="1" applyAlignment="1" applyProtection="1">
      <alignment horizontal="center" vertical="center"/>
      <protection locked="0"/>
    </xf>
    <xf numFmtId="0" fontId="18" fillId="0" borderId="0" xfId="7" applyFont="1" applyAlignment="1" applyProtection="1">
      <alignment horizontal="center" vertical="center"/>
      <protection locked="0"/>
    </xf>
    <xf numFmtId="20" fontId="18" fillId="0" borderId="6" xfId="5" applyNumberFormat="1" applyFont="1" applyBorder="1" applyAlignment="1" applyProtection="1">
      <alignment horizontal="center" vertical="center"/>
      <protection locked="0"/>
    </xf>
    <xf numFmtId="0" fontId="22" fillId="0" borderId="0" xfId="6" applyFont="1">
      <alignment vertical="center"/>
    </xf>
    <xf numFmtId="0" fontId="22" fillId="14" borderId="6" xfId="6" applyFont="1" applyFill="1" applyBorder="1" applyAlignment="1">
      <alignment horizontal="center" vertical="center"/>
    </xf>
    <xf numFmtId="0" fontId="22" fillId="14" borderId="11" xfId="7" applyFont="1" applyFill="1" applyBorder="1" applyAlignment="1">
      <alignment horizontal="center" vertical="center"/>
    </xf>
    <xf numFmtId="0" fontId="18" fillId="0" borderId="0" xfId="1" applyFont="1">
      <alignment vertical="center"/>
    </xf>
    <xf numFmtId="0" fontId="22" fillId="0" borderId="0" xfId="2" applyFont="1" applyAlignment="1">
      <alignment horizontal="center" vertical="center"/>
    </xf>
    <xf numFmtId="0" fontId="18" fillId="0" borderId="0" xfId="12" applyFont="1" applyAlignment="1">
      <alignment horizontal="center" vertical="center"/>
    </xf>
    <xf numFmtId="0" fontId="18" fillId="0" borderId="0" xfId="7" applyFont="1" applyAlignment="1">
      <alignment horizontal="center" vertical="center"/>
    </xf>
    <xf numFmtId="0" fontId="20" fillId="0" borderId="0" xfId="1" applyFont="1">
      <alignment vertical="center"/>
    </xf>
    <xf numFmtId="0" fontId="18" fillId="0" borderId="0" xfId="6" applyFont="1" applyAlignment="1">
      <alignment horizontal="center" vertical="center"/>
    </xf>
    <xf numFmtId="0" fontId="18" fillId="0" borderId="0" xfId="2" applyFont="1" applyAlignment="1">
      <alignment horizontal="center" vertical="center"/>
    </xf>
    <xf numFmtId="0" fontId="18" fillId="0" borderId="0" xfId="3" applyFont="1" applyAlignment="1">
      <alignment horizontal="center" vertical="center"/>
    </xf>
    <xf numFmtId="0" fontId="31" fillId="0" borderId="0" xfId="7" applyFont="1">
      <alignment vertical="center"/>
    </xf>
    <xf numFmtId="0" fontId="31" fillId="0" borderId="0" xfId="12" applyFont="1" applyAlignment="1">
      <alignment horizontal="center" vertical="center"/>
    </xf>
    <xf numFmtId="0" fontId="32" fillId="0" borderId="0" xfId="5" applyFont="1" applyAlignment="1">
      <alignment horizontal="center" vertical="center"/>
    </xf>
    <xf numFmtId="0" fontId="32" fillId="0" borderId="0" xfId="2" applyFont="1" applyAlignment="1">
      <alignment horizontal="center" vertical="center"/>
    </xf>
    <xf numFmtId="0" fontId="33" fillId="0" borderId="0" xfId="1" applyFont="1">
      <alignment vertical="center"/>
    </xf>
    <xf numFmtId="0" fontId="34" fillId="0" borderId="0" xfId="1" applyFont="1">
      <alignment vertical="center"/>
    </xf>
    <xf numFmtId="0" fontId="31" fillId="0" borderId="8" xfId="5" applyFont="1" applyBorder="1" applyAlignment="1">
      <alignment horizontal="center" vertical="center"/>
    </xf>
    <xf numFmtId="0" fontId="31" fillId="0" borderId="10" xfId="5" applyFont="1" applyBorder="1" applyAlignment="1">
      <alignment horizontal="center" vertical="center"/>
    </xf>
    <xf numFmtId="0" fontId="31" fillId="0" borderId="0" xfId="5" applyFont="1" applyAlignment="1">
      <alignment horizontal="center" vertical="center"/>
    </xf>
    <xf numFmtId="0" fontId="26" fillId="0" borderId="0" xfId="5" applyFont="1" applyAlignment="1">
      <alignment horizontal="center" vertical="center"/>
    </xf>
    <xf numFmtId="0" fontId="23" fillId="0" borderId="0" xfId="5" applyFont="1" applyAlignment="1">
      <alignment horizontal="center" vertical="center"/>
    </xf>
    <xf numFmtId="0" fontId="22" fillId="0" borderId="0" xfId="7" applyFont="1" applyAlignment="1">
      <alignment vertical="center" wrapText="1"/>
    </xf>
    <xf numFmtId="0" fontId="23" fillId="0" borderId="0" xfId="13" applyFont="1" applyAlignment="1">
      <alignment horizontal="center" vertical="center"/>
    </xf>
    <xf numFmtId="0" fontId="35" fillId="0" borderId="0" xfId="16" applyFont="1">
      <alignment vertical="center"/>
    </xf>
    <xf numFmtId="0" fontId="36" fillId="0" borderId="0" xfId="2" applyFont="1" applyAlignment="1">
      <alignment horizontal="center" vertical="center"/>
    </xf>
    <xf numFmtId="0" fontId="36" fillId="0" borderId="0" xfId="1" applyFont="1" applyAlignment="1">
      <alignment horizontal="center" vertical="center"/>
    </xf>
    <xf numFmtId="0" fontId="36" fillId="0" borderId="0" xfId="17" applyFont="1" applyAlignment="1">
      <alignment horizontal="center" vertical="center"/>
    </xf>
    <xf numFmtId="0" fontId="36" fillId="0" borderId="0" xfId="1" applyFont="1">
      <alignment vertical="center"/>
    </xf>
    <xf numFmtId="0" fontId="37" fillId="0" borderId="0" xfId="1" applyFont="1">
      <alignment vertical="center"/>
    </xf>
    <xf numFmtId="0" fontId="35" fillId="0" borderId="0" xfId="1" applyFont="1">
      <alignment vertical="center"/>
    </xf>
    <xf numFmtId="0" fontId="38" fillId="0" borderId="0" xfId="1" applyFont="1">
      <alignment vertical="center"/>
    </xf>
    <xf numFmtId="0" fontId="39" fillId="0" borderId="0" xfId="1" applyFont="1">
      <alignment vertical="center"/>
    </xf>
    <xf numFmtId="0" fontId="13" fillId="0" borderId="3" xfId="1" applyFont="1" applyBorder="1" applyAlignment="1">
      <alignment horizontal="center" vertical="center"/>
    </xf>
    <xf numFmtId="0" fontId="22" fillId="0" borderId="0" xfId="7" applyFont="1" applyAlignment="1">
      <alignment horizontal="center" vertical="center"/>
    </xf>
    <xf numFmtId="0" fontId="18" fillId="0" borderId="12" xfId="4" applyFont="1" applyBorder="1" applyAlignment="1" applyProtection="1">
      <alignment horizontal="center" vertical="center"/>
      <protection locked="0"/>
    </xf>
    <xf numFmtId="0" fontId="8" fillId="0" borderId="0" xfId="1" applyFont="1" applyAlignment="1">
      <alignment horizontal="center" vertical="center"/>
    </xf>
    <xf numFmtId="0" fontId="22" fillId="0" borderId="0" xfId="7" applyFont="1" applyAlignment="1">
      <alignment horizontal="center" vertical="center" wrapText="1"/>
    </xf>
    <xf numFmtId="0" fontId="18" fillId="0" borderId="0" xfId="6" applyFont="1" applyAlignment="1" applyProtection="1">
      <alignment horizontal="center" vertical="center"/>
      <protection locked="0"/>
    </xf>
    <xf numFmtId="0" fontId="20" fillId="0" borderId="0" xfId="1" applyFont="1" applyProtection="1">
      <alignment vertical="center"/>
      <protection locked="0"/>
    </xf>
    <xf numFmtId="0" fontId="18" fillId="0" borderId="0" xfId="12" applyFont="1" applyAlignment="1" applyProtection="1">
      <alignment horizontal="center" vertical="center"/>
      <protection locked="0"/>
    </xf>
    <xf numFmtId="0" fontId="13" fillId="0" borderId="12" xfId="1" applyFont="1" applyBorder="1" applyAlignment="1">
      <alignment horizontal="center" vertical="center"/>
    </xf>
    <xf numFmtId="0" fontId="40" fillId="0" borderId="0" xfId="1" applyFont="1">
      <alignment vertical="center"/>
    </xf>
    <xf numFmtId="0" fontId="41" fillId="0" borderId="0" xfId="1" applyFont="1">
      <alignment vertical="center"/>
    </xf>
    <xf numFmtId="0" fontId="42" fillId="0" borderId="0" xfId="12" applyFont="1" applyAlignment="1">
      <alignment horizontal="left" vertical="center"/>
    </xf>
    <xf numFmtId="0" fontId="38" fillId="0" borderId="0" xfId="16" applyFont="1">
      <alignment vertical="center"/>
    </xf>
    <xf numFmtId="0" fontId="43" fillId="0" borderId="0" xfId="1" applyFont="1">
      <alignment vertical="center"/>
    </xf>
    <xf numFmtId="0" fontId="44" fillId="0" borderId="0" xfId="1" applyFont="1">
      <alignment vertical="center"/>
    </xf>
    <xf numFmtId="0" fontId="45" fillId="0" borderId="0" xfId="1" applyFont="1">
      <alignment vertical="center"/>
    </xf>
    <xf numFmtId="0" fontId="46" fillId="0" borderId="0" xfId="1" applyFont="1">
      <alignment vertical="center"/>
    </xf>
    <xf numFmtId="0" fontId="47" fillId="0" borderId="0" xfId="1" applyFont="1">
      <alignment vertical="center"/>
    </xf>
    <xf numFmtId="0" fontId="17" fillId="0" borderId="0" xfId="1" applyFont="1">
      <alignment vertical="center"/>
    </xf>
    <xf numFmtId="0" fontId="48" fillId="0" borderId="0" xfId="1" applyFont="1">
      <alignment vertical="center"/>
    </xf>
    <xf numFmtId="0" fontId="49" fillId="0" borderId="0" xfId="1" applyFont="1">
      <alignment vertical="center"/>
    </xf>
    <xf numFmtId="0" fontId="22" fillId="0" borderId="6" xfId="6" applyFont="1" applyBorder="1" applyAlignment="1">
      <alignment horizontal="center" vertical="center"/>
    </xf>
    <xf numFmtId="0" fontId="22" fillId="0" borderId="6" xfId="5" applyFont="1" applyBorder="1" applyAlignment="1">
      <alignment horizontal="center" vertical="center"/>
    </xf>
    <xf numFmtId="0" fontId="22" fillId="0" borderId="6" xfId="12" applyFont="1" applyBorder="1" applyAlignment="1">
      <alignment horizontal="center" vertical="center"/>
    </xf>
    <xf numFmtId="0" fontId="22" fillId="0" borderId="6" xfId="7" applyFont="1" applyBorder="1" applyAlignment="1">
      <alignment horizontal="center" vertical="center"/>
    </xf>
    <xf numFmtId="0" fontId="22" fillId="0" borderId="8" xfId="6" applyFont="1" applyBorder="1" applyAlignment="1">
      <alignment horizontal="center" vertical="center"/>
    </xf>
    <xf numFmtId="0" fontId="22" fillId="0" borderId="8" xfId="5" applyFont="1" applyBorder="1" applyAlignment="1">
      <alignment horizontal="center" vertical="center"/>
    </xf>
    <xf numFmtId="0" fontId="18" fillId="0" borderId="8" xfId="4" applyFont="1" applyBorder="1" applyAlignment="1" applyProtection="1">
      <alignment horizontal="center" vertical="center"/>
      <protection locked="0"/>
    </xf>
    <xf numFmtId="20" fontId="17" fillId="0" borderId="14" xfId="1" applyNumberFormat="1" applyFont="1" applyBorder="1" applyAlignment="1">
      <alignment horizontal="center" vertical="center"/>
    </xf>
    <xf numFmtId="20" fontId="25" fillId="0" borderId="12" xfId="5" applyNumberFormat="1" applyFont="1" applyBorder="1" applyAlignment="1" applyProtection="1">
      <alignment horizontal="center" vertical="center"/>
      <protection locked="0"/>
    </xf>
    <xf numFmtId="0" fontId="15" fillId="0" borderId="12" xfId="3" applyFont="1" applyBorder="1" applyAlignment="1" applyProtection="1">
      <alignment horizontal="center" vertical="center"/>
      <protection locked="0"/>
    </xf>
    <xf numFmtId="20" fontId="17" fillId="0" borderId="8" xfId="1" applyNumberFormat="1" applyFont="1" applyBorder="1" applyAlignment="1">
      <alignment horizontal="center" vertical="center"/>
    </xf>
    <xf numFmtId="0" fontId="25" fillId="0" borderId="6" xfId="7" applyFont="1" applyBorder="1" applyAlignment="1" applyProtection="1">
      <alignment horizontal="center" vertical="center"/>
      <protection locked="0"/>
    </xf>
    <xf numFmtId="0" fontId="18" fillId="0" borderId="10" xfId="7" applyFont="1" applyBorder="1">
      <alignment vertical="center"/>
    </xf>
    <xf numFmtId="0" fontId="22" fillId="0" borderId="8" xfId="9" applyFont="1" applyBorder="1" applyAlignment="1">
      <alignment horizontal="center" vertical="center"/>
    </xf>
    <xf numFmtId="20" fontId="18" fillId="0" borderId="8" xfId="7" applyNumberFormat="1" applyFont="1" applyBorder="1" applyAlignment="1">
      <alignment horizontal="center" vertical="center"/>
    </xf>
    <xf numFmtId="0" fontId="18" fillId="0" borderId="15" xfId="7" applyFont="1" applyBorder="1">
      <alignment vertical="center"/>
    </xf>
    <xf numFmtId="20" fontId="18" fillId="0" borderId="16" xfId="7" applyNumberFormat="1" applyFont="1" applyBorder="1" applyAlignment="1">
      <alignment horizontal="center" vertical="center"/>
    </xf>
    <xf numFmtId="20" fontId="18" fillId="0" borderId="15" xfId="7" applyNumberFormat="1" applyFont="1" applyBorder="1" applyAlignment="1">
      <alignment horizontal="center" vertical="center"/>
    </xf>
    <xf numFmtId="0" fontId="25" fillId="0" borderId="6" xfId="12" applyFont="1" applyBorder="1" applyAlignment="1" applyProtection="1">
      <alignment horizontal="center" vertical="center"/>
      <protection locked="0"/>
    </xf>
    <xf numFmtId="0" fontId="18" fillId="0" borderId="8" xfId="6" applyFont="1" applyBorder="1" applyAlignment="1" applyProtection="1">
      <alignment horizontal="center" vertical="center"/>
      <protection locked="0"/>
    </xf>
    <xf numFmtId="0" fontId="18" fillId="0" borderId="6" xfId="4" applyFont="1" applyBorder="1" applyAlignment="1" applyProtection="1">
      <alignment horizontal="center" vertical="center"/>
      <protection locked="0"/>
    </xf>
    <xf numFmtId="20" fontId="25" fillId="0" borderId="0" xfId="5" applyNumberFormat="1" applyFont="1" applyAlignment="1" applyProtection="1">
      <alignment horizontal="center" vertical="center"/>
      <protection locked="0"/>
    </xf>
    <xf numFmtId="0" fontId="25" fillId="0" borderId="0" xfId="5" applyFont="1" applyAlignment="1" applyProtection="1">
      <alignment horizontal="center" vertical="center"/>
      <protection locked="0"/>
    </xf>
    <xf numFmtId="0" fontId="25" fillId="0" borderId="0" xfId="7" applyFont="1" applyAlignment="1" applyProtection="1">
      <alignment horizontal="center" vertical="center"/>
      <protection locked="0"/>
    </xf>
    <xf numFmtId="0" fontId="25" fillId="0" borderId="0" xfId="12" applyFont="1" applyAlignment="1" applyProtection="1">
      <alignment horizontal="center" vertical="center"/>
      <protection locked="0"/>
    </xf>
    <xf numFmtId="0" fontId="26" fillId="0" borderId="0" xfId="7" applyFont="1" applyAlignment="1">
      <alignment horizontal="center" vertical="center"/>
    </xf>
    <xf numFmtId="0" fontId="0" fillId="0" borderId="6" xfId="0" applyBorder="1">
      <alignment vertical="center"/>
    </xf>
    <xf numFmtId="0" fontId="25" fillId="0" borderId="8" xfId="5" applyFont="1" applyBorder="1" applyAlignment="1" applyProtection="1">
      <alignment horizontal="center" vertical="center"/>
      <protection locked="0"/>
    </xf>
    <xf numFmtId="0" fontId="25" fillId="0" borderId="8" xfId="7" applyFont="1" applyBorder="1" applyAlignment="1" applyProtection="1">
      <alignment horizontal="center" vertical="center"/>
      <protection locked="0"/>
    </xf>
    <xf numFmtId="0" fontId="0" fillId="0" borderId="8" xfId="0" applyBorder="1">
      <alignment vertical="center"/>
    </xf>
    <xf numFmtId="20" fontId="50" fillId="0" borderId="12" xfId="8" applyNumberFormat="1" applyFont="1" applyBorder="1" applyAlignment="1" applyProtection="1">
      <alignment vertical="center" textRotation="255"/>
      <protection locked="0"/>
    </xf>
    <xf numFmtId="20" fontId="50" fillId="0" borderId="6" xfId="8" applyNumberFormat="1" applyFont="1" applyBorder="1" applyAlignment="1" applyProtection="1">
      <alignment vertical="center" textRotation="255"/>
      <protection locked="0"/>
    </xf>
    <xf numFmtId="20" fontId="25" fillId="0" borderId="8" xfId="5" applyNumberFormat="1" applyFont="1" applyBorder="1" applyAlignment="1" applyProtection="1">
      <alignment horizontal="center" vertical="center"/>
      <protection locked="0"/>
    </xf>
    <xf numFmtId="0" fontId="25" fillId="0" borderId="8" xfId="12" applyFont="1" applyBorder="1" applyAlignment="1" applyProtection="1">
      <alignment horizontal="center" vertical="center"/>
      <protection locked="0"/>
    </xf>
    <xf numFmtId="0" fontId="22" fillId="0" borderId="8" xfId="12" applyFont="1" applyBorder="1" applyAlignment="1">
      <alignment horizontal="center" vertical="center"/>
    </xf>
    <xf numFmtId="56" fontId="51" fillId="0" borderId="1" xfId="3" applyNumberFormat="1" applyFont="1" applyBorder="1" applyAlignment="1" applyProtection="1">
      <alignment horizontal="center" vertical="center"/>
      <protection locked="0"/>
    </xf>
    <xf numFmtId="0" fontId="1" fillId="0" borderId="13" xfId="1" applyBorder="1">
      <alignment vertical="center"/>
    </xf>
    <xf numFmtId="0" fontId="51" fillId="0" borderId="2" xfId="3" applyFont="1" applyBorder="1" applyAlignment="1" applyProtection="1">
      <alignment horizontal="center" vertical="center"/>
      <protection locked="0"/>
    </xf>
    <xf numFmtId="0" fontId="51" fillId="0" borderId="17" xfId="3" applyFont="1" applyBorder="1" applyAlignment="1" applyProtection="1">
      <alignment horizontal="center" vertical="center"/>
      <protection locked="0"/>
    </xf>
    <xf numFmtId="0" fontId="15" fillId="0" borderId="6" xfId="3" applyFont="1" applyBorder="1" applyAlignment="1" applyProtection="1">
      <alignment horizontal="center" vertical="center"/>
      <protection locked="0"/>
    </xf>
    <xf numFmtId="0" fontId="14" fillId="0" borderId="17" xfId="3" applyFont="1" applyBorder="1" applyAlignment="1" applyProtection="1">
      <alignment horizontal="center" vertical="center"/>
      <protection locked="0"/>
    </xf>
    <xf numFmtId="0" fontId="26" fillId="2" borderId="13" xfId="6" applyFont="1" applyFill="1" applyBorder="1" applyAlignment="1">
      <alignment horizontal="center" vertical="center"/>
    </xf>
    <xf numFmtId="0" fontId="27" fillId="5" borderId="6" xfId="6" applyFont="1" applyFill="1" applyBorder="1" applyAlignment="1">
      <alignment horizontal="center" vertical="center"/>
    </xf>
    <xf numFmtId="0" fontId="22" fillId="5" borderId="13" xfId="6" applyFont="1" applyFill="1" applyBorder="1" applyAlignment="1">
      <alignment horizontal="center" vertical="center"/>
    </xf>
    <xf numFmtId="0" fontId="53" fillId="6" borderId="6" xfId="0" applyFont="1" applyFill="1" applyBorder="1" applyAlignment="1">
      <alignment horizontal="center" vertical="center"/>
    </xf>
    <xf numFmtId="0" fontId="53" fillId="6" borderId="13" xfId="0" applyFont="1" applyFill="1" applyBorder="1" applyAlignment="1">
      <alignment horizontal="center" vertical="center"/>
    </xf>
    <xf numFmtId="0" fontId="23" fillId="9" borderId="13" xfId="5" applyFont="1" applyFill="1" applyBorder="1" applyAlignment="1">
      <alignment horizontal="center" vertical="center"/>
    </xf>
    <xf numFmtId="0" fontId="16" fillId="3" borderId="19" xfId="1" applyFont="1" applyFill="1" applyBorder="1" applyAlignment="1">
      <alignment horizontal="center" vertical="center"/>
    </xf>
    <xf numFmtId="0" fontId="53" fillId="5" borderId="6" xfId="0" applyFont="1" applyFill="1" applyBorder="1" applyAlignment="1">
      <alignment horizontal="center" vertical="center"/>
    </xf>
    <xf numFmtId="0" fontId="53" fillId="5" borderId="13" xfId="0" applyFont="1" applyFill="1" applyBorder="1" applyAlignment="1">
      <alignment horizontal="center" vertical="center"/>
    </xf>
    <xf numFmtId="0" fontId="57" fillId="0" borderId="0" xfId="0" applyFont="1">
      <alignment vertical="center"/>
    </xf>
    <xf numFmtId="0" fontId="58" fillId="13" borderId="19" xfId="0" applyFont="1" applyFill="1" applyBorder="1" applyAlignment="1">
      <alignment horizontal="center" vertical="center"/>
    </xf>
    <xf numFmtId="0" fontId="53" fillId="10" borderId="6" xfId="0" applyFont="1" applyFill="1" applyBorder="1" applyAlignment="1">
      <alignment horizontal="center" vertical="center"/>
    </xf>
    <xf numFmtId="0" fontId="53" fillId="10" borderId="13" xfId="0" applyFont="1" applyFill="1" applyBorder="1" applyAlignment="1">
      <alignment horizontal="center" vertical="center"/>
    </xf>
    <xf numFmtId="0" fontId="58" fillId="12" borderId="6" xfId="0" applyFont="1" applyFill="1" applyBorder="1" applyAlignment="1">
      <alignment horizontal="center" vertical="center"/>
    </xf>
    <xf numFmtId="0" fontId="58" fillId="12" borderId="13" xfId="0" applyFont="1" applyFill="1" applyBorder="1" applyAlignment="1">
      <alignment horizontal="center" vertical="center"/>
    </xf>
    <xf numFmtId="0" fontId="58" fillId="15" borderId="6" xfId="0" applyFont="1" applyFill="1" applyBorder="1" applyAlignment="1">
      <alignment horizontal="center" vertical="center"/>
    </xf>
    <xf numFmtId="0" fontId="58" fillId="15" borderId="13" xfId="0" applyFont="1" applyFill="1" applyBorder="1" applyAlignment="1">
      <alignment horizontal="center" vertical="center"/>
    </xf>
    <xf numFmtId="0" fontId="58" fillId="0" borderId="0" xfId="0" applyFont="1" applyAlignment="1">
      <alignment horizontal="center" vertical="center"/>
    </xf>
    <xf numFmtId="0" fontId="53" fillId="0" borderId="0" xfId="0" applyFont="1" applyAlignment="1">
      <alignment horizontal="center" vertical="center"/>
    </xf>
    <xf numFmtId="0" fontId="59" fillId="0" borderId="0" xfId="0" applyFont="1">
      <alignment vertical="center"/>
    </xf>
    <xf numFmtId="0" fontId="64" fillId="0" borderId="24" xfId="0" applyFont="1" applyBorder="1" applyAlignment="1"/>
    <xf numFmtId="0" fontId="62" fillId="0" borderId="24" xfId="0" applyFont="1" applyBorder="1" applyAlignment="1"/>
    <xf numFmtId="0" fontId="62" fillId="0" borderId="0" xfId="0" applyFont="1" applyAlignment="1"/>
    <xf numFmtId="0" fontId="65" fillId="0" borderId="0" xfId="0" applyFont="1" applyAlignment="1"/>
    <xf numFmtId="0" fontId="65" fillId="0" borderId="0" xfId="0" applyFont="1">
      <alignment vertical="center"/>
    </xf>
    <xf numFmtId="0" fontId="65" fillId="0" borderId="0" xfId="0" applyFont="1" applyAlignment="1">
      <alignment horizontal="center" vertical="center"/>
    </xf>
    <xf numFmtId="0" fontId="65" fillId="0" borderId="17" xfId="0" applyFont="1" applyBorder="1" applyAlignment="1">
      <alignment horizontal="center" vertical="center"/>
    </xf>
    <xf numFmtId="0" fontId="67" fillId="0" borderId="0" xfId="0" applyFont="1" applyAlignment="1">
      <alignment horizontal="center" vertical="center"/>
    </xf>
    <xf numFmtId="0" fontId="67" fillId="0" borderId="0" xfId="0" applyFont="1">
      <alignment vertical="center"/>
    </xf>
    <xf numFmtId="0" fontId="68" fillId="0" borderId="0" xfId="0" applyFont="1">
      <alignment vertical="center"/>
    </xf>
    <xf numFmtId="0" fontId="63" fillId="21" borderId="23" xfId="0" applyFont="1" applyFill="1" applyBorder="1" applyAlignment="1"/>
    <xf numFmtId="0" fontId="65" fillId="22" borderId="17" xfId="0" applyFont="1" applyFill="1" applyBorder="1" applyAlignment="1">
      <alignment horizontal="center" vertical="center"/>
    </xf>
    <xf numFmtId="0" fontId="63" fillId="21" borderId="24" xfId="0" applyFont="1" applyFill="1" applyBorder="1" applyAlignment="1"/>
    <xf numFmtId="0" fontId="69" fillId="0" borderId="17" xfId="0" applyFont="1" applyBorder="1" applyAlignment="1">
      <alignment horizontal="center" vertical="center"/>
    </xf>
    <xf numFmtId="0" fontId="70" fillId="0" borderId="0" xfId="1" applyFont="1">
      <alignment vertical="center"/>
    </xf>
    <xf numFmtId="0" fontId="71" fillId="0" borderId="0" xfId="1" applyFont="1">
      <alignment vertical="center"/>
    </xf>
    <xf numFmtId="0" fontId="71" fillId="18" borderId="20" xfId="1" applyFont="1" applyFill="1" applyBorder="1">
      <alignment vertical="center"/>
    </xf>
    <xf numFmtId="0" fontId="70" fillId="18" borderId="0" xfId="1" applyFont="1" applyFill="1">
      <alignment vertical="center"/>
    </xf>
    <xf numFmtId="0" fontId="70" fillId="17" borderId="0" xfId="1" applyFont="1" applyFill="1">
      <alignment vertical="center"/>
    </xf>
    <xf numFmtId="0" fontId="71" fillId="0" borderId="0" xfId="1" applyFont="1" applyAlignment="1">
      <alignment horizontal="center" vertical="center"/>
    </xf>
    <xf numFmtId="0" fontId="70" fillId="0" borderId="0" xfId="1" applyFont="1" applyAlignment="1">
      <alignment horizontal="center" vertical="center"/>
    </xf>
    <xf numFmtId="0" fontId="71" fillId="18" borderId="21" xfId="1" applyFont="1" applyFill="1" applyBorder="1" applyAlignment="1">
      <alignment horizontal="center" vertical="center"/>
    </xf>
    <xf numFmtId="0" fontId="70" fillId="18" borderId="0" xfId="1" applyFont="1" applyFill="1" applyAlignment="1">
      <alignment horizontal="center" vertical="center"/>
    </xf>
    <xf numFmtId="0" fontId="70" fillId="17" borderId="0" xfId="1" applyFont="1" applyFill="1" applyAlignment="1">
      <alignment horizontal="center" vertical="center"/>
    </xf>
    <xf numFmtId="0" fontId="1" fillId="0" borderId="28" xfId="1" applyBorder="1">
      <alignment vertical="center"/>
    </xf>
    <xf numFmtId="0" fontId="37" fillId="0" borderId="30" xfId="1" applyFont="1" applyBorder="1">
      <alignment vertical="center"/>
    </xf>
    <xf numFmtId="0" fontId="1" fillId="0" borderId="31" xfId="1" applyBorder="1">
      <alignment vertical="center"/>
    </xf>
    <xf numFmtId="0" fontId="37" fillId="0" borderId="32" xfId="1" applyFont="1" applyBorder="1">
      <alignment vertical="center"/>
    </xf>
    <xf numFmtId="0" fontId="70" fillId="0" borderId="34" xfId="1" applyFont="1" applyBorder="1">
      <alignment vertical="center"/>
    </xf>
    <xf numFmtId="0" fontId="37" fillId="0" borderId="35" xfId="1" applyFont="1" applyBorder="1">
      <alignment vertical="center"/>
    </xf>
    <xf numFmtId="9" fontId="65" fillId="0" borderId="0" xfId="52" applyFont="1" applyAlignment="1">
      <alignment horizontal="center" vertical="center"/>
    </xf>
    <xf numFmtId="0" fontId="65" fillId="0" borderId="0" xfId="0" applyFont="1" applyAlignment="1">
      <alignment horizontal="left" vertical="center"/>
    </xf>
    <xf numFmtId="0" fontId="65" fillId="25" borderId="17" xfId="0" applyFont="1" applyFill="1" applyBorder="1" applyAlignment="1">
      <alignment horizontal="center" vertical="center"/>
    </xf>
    <xf numFmtId="0" fontId="62" fillId="25" borderId="17" xfId="0" applyFont="1" applyFill="1" applyBorder="1" applyAlignment="1">
      <alignment horizontal="center"/>
    </xf>
    <xf numFmtId="0" fontId="66" fillId="20" borderId="25" xfId="0" applyFont="1" applyFill="1" applyBorder="1" applyAlignment="1">
      <alignment horizontal="center" vertical="center"/>
    </xf>
    <xf numFmtId="0" fontId="67" fillId="0" borderId="0" xfId="0" applyFont="1" applyAlignment="1"/>
    <xf numFmtId="0" fontId="69" fillId="25" borderId="17" xfId="52" applyNumberFormat="1" applyFont="1" applyFill="1" applyBorder="1" applyAlignment="1">
      <alignment horizontal="center" vertical="center"/>
    </xf>
    <xf numFmtId="0" fontId="65" fillId="22" borderId="4" xfId="0" applyFont="1" applyFill="1" applyBorder="1" applyAlignment="1">
      <alignment horizontal="center" vertical="center"/>
    </xf>
    <xf numFmtId="0" fontId="66" fillId="20" borderId="5" xfId="0" applyFont="1" applyFill="1" applyBorder="1" applyAlignment="1">
      <alignment horizontal="center" vertical="center"/>
    </xf>
    <xf numFmtId="176" fontId="65" fillId="22" borderId="39" xfId="52" applyNumberFormat="1" applyFont="1" applyFill="1" applyBorder="1" applyAlignment="1">
      <alignment horizontal="center" vertical="center"/>
    </xf>
    <xf numFmtId="0" fontId="65" fillId="0" borderId="40" xfId="0" applyFont="1" applyBorder="1" applyAlignment="1">
      <alignment horizontal="center" vertical="center"/>
    </xf>
    <xf numFmtId="176" fontId="65" fillId="22" borderId="40" xfId="52" applyNumberFormat="1" applyFont="1" applyFill="1" applyBorder="1" applyAlignment="1">
      <alignment horizontal="center" vertical="center"/>
    </xf>
    <xf numFmtId="0" fontId="65" fillId="26" borderId="37" xfId="0" applyFont="1" applyFill="1" applyBorder="1" applyAlignment="1">
      <alignment horizontal="center" vertical="center"/>
    </xf>
    <xf numFmtId="0" fontId="66" fillId="20" borderId="36" xfId="0" applyFont="1" applyFill="1" applyBorder="1" applyAlignment="1">
      <alignment horizontal="center" vertical="center"/>
    </xf>
    <xf numFmtId="0" fontId="66" fillId="20" borderId="9" xfId="0" applyFont="1" applyFill="1" applyBorder="1" applyAlignment="1">
      <alignment horizontal="center" vertical="center"/>
    </xf>
    <xf numFmtId="0" fontId="69" fillId="0" borderId="0" xfId="0" applyFont="1">
      <alignment vertical="center"/>
    </xf>
    <xf numFmtId="0" fontId="65" fillId="0" borderId="17" xfId="0" applyFont="1" applyBorder="1">
      <alignment vertical="center"/>
    </xf>
    <xf numFmtId="0" fontId="65" fillId="0" borderId="18" xfId="0" applyFont="1" applyBorder="1">
      <alignment vertical="center"/>
    </xf>
    <xf numFmtId="0" fontId="65" fillId="0" borderId="22" xfId="0" applyFont="1" applyBorder="1">
      <alignment vertical="center"/>
    </xf>
    <xf numFmtId="0" fontId="65" fillId="0" borderId="6" xfId="0" applyFont="1" applyBorder="1">
      <alignment vertical="center"/>
    </xf>
    <xf numFmtId="0" fontId="65" fillId="0" borderId="13" xfId="0" applyFont="1" applyBorder="1">
      <alignment vertical="center"/>
    </xf>
    <xf numFmtId="0" fontId="77" fillId="0" borderId="0" xfId="1" applyFont="1">
      <alignment vertical="center"/>
    </xf>
    <xf numFmtId="0" fontId="78" fillId="0" borderId="0" xfId="1" applyFont="1">
      <alignment vertical="center"/>
    </xf>
    <xf numFmtId="0" fontId="24" fillId="0" borderId="0" xfId="1" applyFont="1" applyAlignment="1">
      <alignment horizontal="left" vertical="center"/>
    </xf>
    <xf numFmtId="0" fontId="24" fillId="0" borderId="0" xfId="1" applyFont="1">
      <alignment vertical="center"/>
    </xf>
    <xf numFmtId="0" fontId="79" fillId="0" borderId="0" xfId="1" applyFont="1" applyAlignment="1">
      <alignment horizontal="center" vertical="center"/>
    </xf>
    <xf numFmtId="0" fontId="22" fillId="27" borderId="6" xfId="7" applyFont="1" applyFill="1" applyBorder="1" applyAlignment="1">
      <alignment horizontal="center" vertical="center"/>
    </xf>
    <xf numFmtId="0" fontId="8" fillId="27" borderId="13" xfId="0" applyFont="1" applyFill="1" applyBorder="1" applyAlignment="1">
      <alignment horizontal="center" vertical="center"/>
    </xf>
    <xf numFmtId="0" fontId="30" fillId="0" borderId="0" xfId="2" applyFont="1" applyAlignment="1">
      <alignment horizontal="left" vertical="top" wrapText="1"/>
    </xf>
    <xf numFmtId="0" fontId="8" fillId="0" borderId="0" xfId="1" applyFont="1" applyAlignment="1">
      <alignment horizontal="left" vertical="center"/>
    </xf>
    <xf numFmtId="0" fontId="22" fillId="0" borderId="0" xfId="9" applyFont="1" applyAlignment="1">
      <alignment horizontal="center" vertical="center"/>
    </xf>
    <xf numFmtId="0" fontId="22" fillId="0" borderId="9" xfId="6" applyFont="1" applyBorder="1" applyAlignment="1">
      <alignment horizontal="center" vertical="center"/>
    </xf>
    <xf numFmtId="0" fontId="7" fillId="0" borderId="9" xfId="1" applyFont="1" applyBorder="1">
      <alignment vertical="center"/>
    </xf>
    <xf numFmtId="0" fontId="8" fillId="0" borderId="9" xfId="1" applyFont="1" applyBorder="1">
      <alignment vertical="center"/>
    </xf>
    <xf numFmtId="0" fontId="6" fillId="0" borderId="9" xfId="1" applyFont="1" applyBorder="1">
      <alignment vertical="center"/>
    </xf>
    <xf numFmtId="0" fontId="57" fillId="0" borderId="9" xfId="0" applyFont="1" applyBorder="1">
      <alignment vertical="center"/>
    </xf>
    <xf numFmtId="0" fontId="26" fillId="0" borderId="9" xfId="5" applyFont="1" applyBorder="1" applyAlignment="1">
      <alignment horizontal="center" vertical="center"/>
    </xf>
    <xf numFmtId="0" fontId="34" fillId="0" borderId="0" xfId="16" applyFont="1">
      <alignment vertical="center"/>
    </xf>
    <xf numFmtId="0" fontId="13" fillId="0" borderId="0" xfId="16" applyFont="1">
      <alignment vertical="center"/>
    </xf>
    <xf numFmtId="0" fontId="14" fillId="0" borderId="0" xfId="1" applyFont="1">
      <alignment vertical="center"/>
    </xf>
    <xf numFmtId="0" fontId="80" fillId="0" borderId="0" xfId="16" applyFont="1">
      <alignment vertical="center"/>
    </xf>
    <xf numFmtId="0" fontId="81" fillId="2" borderId="6" xfId="6" applyFont="1" applyFill="1" applyBorder="1" applyAlignment="1">
      <alignment horizontal="center" vertical="center"/>
    </xf>
    <xf numFmtId="0" fontId="83" fillId="2" borderId="6" xfId="1" applyFont="1" applyFill="1" applyBorder="1" applyAlignment="1">
      <alignment horizontal="center" vertical="center"/>
    </xf>
    <xf numFmtId="0" fontId="22" fillId="11" borderId="13" xfId="5" applyFont="1" applyFill="1" applyBorder="1" applyAlignment="1">
      <alignment horizontal="center" vertical="center"/>
    </xf>
    <xf numFmtId="0" fontId="22" fillId="14" borderId="13" xfId="6" applyFont="1" applyFill="1" applyBorder="1" applyAlignment="1">
      <alignment horizontal="center" vertical="center"/>
    </xf>
    <xf numFmtId="56" fontId="15" fillId="2" borderId="1" xfId="3" applyNumberFormat="1" applyFont="1" applyFill="1" applyBorder="1" applyAlignment="1" applyProtection="1">
      <alignment horizontal="center" vertical="center"/>
      <protection locked="0"/>
    </xf>
    <xf numFmtId="0" fontId="23" fillId="28" borderId="43" xfId="5" applyFont="1" applyFill="1" applyBorder="1" applyAlignment="1">
      <alignment horizontal="center" vertical="center"/>
    </xf>
    <xf numFmtId="0" fontId="16" fillId="29" borderId="6" xfId="5" applyFont="1" applyFill="1" applyBorder="1" applyAlignment="1" applyProtection="1">
      <alignment horizontal="center" vertical="center"/>
      <protection locked="0"/>
    </xf>
    <xf numFmtId="0" fontId="16" fillId="29" borderId="6" xfId="1" applyFont="1" applyFill="1" applyBorder="1" applyAlignment="1" applyProtection="1">
      <alignment horizontal="center" vertical="center"/>
      <protection locked="0"/>
    </xf>
    <xf numFmtId="0" fontId="16" fillId="29" borderId="13" xfId="12" applyFont="1" applyFill="1" applyBorder="1" applyAlignment="1" applyProtection="1">
      <alignment horizontal="center" vertical="center"/>
      <protection locked="0"/>
    </xf>
    <xf numFmtId="0" fontId="64" fillId="27" borderId="24" xfId="0" applyFont="1" applyFill="1" applyBorder="1" applyAlignment="1"/>
    <xf numFmtId="0" fontId="65" fillId="27" borderId="17" xfId="0" applyFont="1" applyFill="1" applyBorder="1" applyAlignment="1">
      <alignment horizontal="center" vertical="center"/>
    </xf>
    <xf numFmtId="20" fontId="50" fillId="0" borderId="8" xfId="8" applyNumberFormat="1" applyFont="1" applyBorder="1" applyAlignment="1" applyProtection="1">
      <alignment vertical="center" textRotation="255"/>
      <protection locked="0"/>
    </xf>
    <xf numFmtId="0" fontId="22" fillId="0" borderId="8" xfId="7" applyFont="1" applyBorder="1" applyAlignment="1">
      <alignment horizontal="center" vertical="center"/>
    </xf>
    <xf numFmtId="0" fontId="70" fillId="30" borderId="0" xfId="1" applyFont="1" applyFill="1">
      <alignment vertical="center"/>
    </xf>
    <xf numFmtId="0" fontId="70" fillId="30" borderId="0" xfId="1" applyFont="1" applyFill="1" applyAlignment="1">
      <alignment horizontal="center" vertical="center"/>
    </xf>
    <xf numFmtId="0" fontId="70" fillId="27" borderId="0" xfId="1" applyFont="1" applyFill="1">
      <alignment vertical="center"/>
    </xf>
    <xf numFmtId="0" fontId="1" fillId="0" borderId="0" xfId="1" applyAlignment="1">
      <alignment horizontal="center" vertical="center"/>
    </xf>
    <xf numFmtId="0" fontId="70" fillId="0" borderId="29" xfId="1" applyFont="1" applyBorder="1">
      <alignment vertical="center"/>
    </xf>
    <xf numFmtId="0" fontId="70" fillId="0" borderId="29" xfId="1" applyFont="1" applyBorder="1" applyAlignment="1">
      <alignment horizontal="center" vertical="center"/>
    </xf>
    <xf numFmtId="0" fontId="1" fillId="0" borderId="33" xfId="1" applyBorder="1">
      <alignment vertical="center"/>
    </xf>
    <xf numFmtId="0" fontId="70" fillId="30" borderId="20" xfId="1" applyFont="1" applyFill="1" applyBorder="1">
      <alignment vertical="center"/>
    </xf>
    <xf numFmtId="0" fontId="70" fillId="30" borderId="21" xfId="1" applyFont="1" applyFill="1" applyBorder="1" applyAlignment="1">
      <alignment horizontal="center" vertical="center"/>
    </xf>
    <xf numFmtId="0" fontId="1" fillId="0" borderId="31" xfId="1" applyBorder="1" applyAlignment="1">
      <alignment horizontal="center" vertical="center"/>
    </xf>
    <xf numFmtId="0" fontId="64" fillId="23" borderId="17" xfId="0" applyFont="1" applyFill="1" applyBorder="1" applyAlignment="1"/>
    <xf numFmtId="0" fontId="65" fillId="24" borderId="17" xfId="0" applyFont="1" applyFill="1" applyBorder="1" applyAlignment="1">
      <alignment horizontal="center" vertical="center"/>
    </xf>
    <xf numFmtId="0" fontId="71" fillId="30" borderId="20" xfId="1" applyFont="1" applyFill="1" applyBorder="1">
      <alignment vertical="center"/>
    </xf>
    <xf numFmtId="0" fontId="71" fillId="30" borderId="21" xfId="1" applyFont="1" applyFill="1" applyBorder="1" applyAlignment="1">
      <alignment horizontal="center" vertical="center"/>
    </xf>
    <xf numFmtId="0" fontId="71" fillId="30" borderId="20" xfId="1" applyFont="1" applyFill="1" applyBorder="1" applyAlignment="1">
      <alignment horizontal="center" vertical="center"/>
    </xf>
    <xf numFmtId="0" fontId="84" fillId="0" borderId="0" xfId="0" applyFont="1" applyAlignment="1">
      <alignment horizontal="center" vertical="top"/>
    </xf>
    <xf numFmtId="0" fontId="65" fillId="31" borderId="0" xfId="0" applyFont="1" applyFill="1">
      <alignment vertical="center"/>
    </xf>
    <xf numFmtId="0" fontId="65" fillId="0" borderId="29" xfId="0" applyFont="1" applyBorder="1">
      <alignment vertical="center"/>
    </xf>
    <xf numFmtId="0" fontId="65" fillId="0" borderId="30" xfId="0" applyFont="1" applyBorder="1">
      <alignment vertical="center"/>
    </xf>
    <xf numFmtId="0" fontId="65" fillId="0" borderId="33" xfId="0" applyFont="1" applyBorder="1">
      <alignment vertical="center"/>
    </xf>
    <xf numFmtId="0" fontId="65" fillId="0" borderId="34" xfId="0" applyFont="1" applyBorder="1">
      <alignment vertical="center"/>
    </xf>
    <xf numFmtId="0" fontId="65" fillId="0" borderId="35" xfId="0" applyFont="1" applyBorder="1">
      <alignment vertical="center"/>
    </xf>
    <xf numFmtId="0" fontId="85" fillId="0" borderId="28" xfId="0" applyFont="1" applyBorder="1">
      <alignment vertical="center"/>
    </xf>
    <xf numFmtId="0" fontId="69" fillId="31" borderId="0" xfId="0" applyFont="1" applyFill="1">
      <alignment vertical="center"/>
    </xf>
    <xf numFmtId="0" fontId="69" fillId="31" borderId="0" xfId="0" applyFont="1" applyFill="1" applyAlignment="1">
      <alignment horizontal="left" vertical="center"/>
    </xf>
    <xf numFmtId="0" fontId="85" fillId="0" borderId="0" xfId="0" applyFont="1">
      <alignment vertical="center"/>
    </xf>
    <xf numFmtId="0" fontId="62" fillId="0" borderId="13" xfId="0" applyFont="1" applyBorder="1" applyAlignment="1">
      <alignment horizontal="center"/>
    </xf>
    <xf numFmtId="0" fontId="65" fillId="0" borderId="13" xfId="0" applyFont="1" applyBorder="1" applyAlignment="1">
      <alignment horizontal="center" vertical="center"/>
    </xf>
    <xf numFmtId="0" fontId="62" fillId="25" borderId="45" xfId="0" applyFont="1" applyFill="1" applyBorder="1" applyAlignment="1">
      <alignment horizontal="center"/>
    </xf>
    <xf numFmtId="0" fontId="65" fillId="0" borderId="45" xfId="0" applyFont="1" applyBorder="1" applyAlignment="1">
      <alignment horizontal="center" vertical="center"/>
    </xf>
    <xf numFmtId="0" fontId="65" fillId="0" borderId="37" xfId="0" applyFont="1" applyBorder="1" applyAlignment="1">
      <alignment horizontal="center" vertical="center"/>
    </xf>
    <xf numFmtId="0" fontId="16" fillId="2" borderId="6" xfId="5" applyFont="1" applyFill="1" applyBorder="1" applyAlignment="1" applyProtection="1">
      <alignment horizontal="center" vertical="center"/>
      <protection locked="0"/>
    </xf>
    <xf numFmtId="0" fontId="16" fillId="2" borderId="13" xfId="12" applyFont="1" applyFill="1" applyBorder="1" applyAlignment="1" applyProtection="1">
      <alignment horizontal="center" vertical="center"/>
      <protection locked="0"/>
    </xf>
    <xf numFmtId="0" fontId="10" fillId="0" borderId="7" xfId="1" applyFont="1" applyBorder="1">
      <alignment vertical="center"/>
    </xf>
    <xf numFmtId="0" fontId="19" fillId="0" borderId="0" xfId="10" applyFont="1" applyAlignment="1">
      <alignment horizontal="center" vertical="center"/>
    </xf>
    <xf numFmtId="0" fontId="59" fillId="0" borderId="0" xfId="0" applyFont="1" applyAlignment="1">
      <alignment horizontal="center" vertical="center"/>
    </xf>
    <xf numFmtId="0" fontId="22" fillId="7" borderId="43" xfId="5" applyFont="1" applyFill="1" applyBorder="1" applyAlignment="1">
      <alignment horizontal="center" vertical="center"/>
    </xf>
    <xf numFmtId="0" fontId="23" fillId="8" borderId="43" xfId="5" applyFont="1" applyFill="1" applyBorder="1" applyAlignment="1">
      <alignment horizontal="center" vertical="center"/>
    </xf>
    <xf numFmtId="0" fontId="23" fillId="9" borderId="43" xfId="5" applyFont="1" applyFill="1" applyBorder="1" applyAlignment="1">
      <alignment horizontal="center" vertical="center"/>
    </xf>
    <xf numFmtId="0" fontId="26" fillId="2" borderId="43" xfId="7" applyFont="1" applyFill="1" applyBorder="1" applyAlignment="1">
      <alignment horizontal="center" vertical="center"/>
    </xf>
    <xf numFmtId="0" fontId="53" fillId="5" borderId="43" xfId="0" applyFont="1" applyFill="1" applyBorder="1" applyAlignment="1">
      <alignment horizontal="center" vertical="center"/>
    </xf>
    <xf numFmtId="0" fontId="87" fillId="0" borderId="0" xfId="1" applyFont="1" applyAlignment="1">
      <alignment horizontal="left" vertical="center"/>
    </xf>
    <xf numFmtId="0" fontId="6" fillId="0" borderId="0" xfId="1" applyFont="1" applyAlignment="1">
      <alignment horizontal="left" vertical="center"/>
    </xf>
    <xf numFmtId="0" fontId="23" fillId="8" borderId="13" xfId="5" applyFont="1" applyFill="1" applyBorder="1" applyAlignment="1">
      <alignment horizontal="center" vertical="center"/>
    </xf>
    <xf numFmtId="0" fontId="22" fillId="0" borderId="43" xfId="6" applyFont="1" applyBorder="1" applyAlignment="1">
      <alignment horizontal="center" vertical="center"/>
    </xf>
    <xf numFmtId="0" fontId="22" fillId="5" borderId="43" xfId="5" applyFont="1" applyFill="1" applyBorder="1" applyAlignment="1">
      <alignment horizontal="center" vertical="center"/>
    </xf>
    <xf numFmtId="0" fontId="23" fillId="15" borderId="43" xfId="5" applyFont="1" applyFill="1" applyBorder="1" applyAlignment="1">
      <alignment horizontal="center" vertical="center"/>
    </xf>
    <xf numFmtId="0" fontId="22" fillId="0" borderId="13" xfId="12" applyFont="1" applyBorder="1" applyAlignment="1">
      <alignment horizontal="center" vertical="center"/>
    </xf>
    <xf numFmtId="0" fontId="22" fillId="0" borderId="0" xfId="1" applyFont="1" applyAlignment="1">
      <alignment horizontal="left" vertical="center"/>
    </xf>
    <xf numFmtId="0" fontId="1" fillId="0" borderId="7" xfId="1" applyBorder="1">
      <alignment vertical="center"/>
    </xf>
    <xf numFmtId="0" fontId="22" fillId="14" borderId="43" xfId="7" applyFont="1" applyFill="1" applyBorder="1" applyAlignment="1">
      <alignment horizontal="center" vertical="center"/>
    </xf>
    <xf numFmtId="0" fontId="58" fillId="15" borderId="43" xfId="0" applyFont="1" applyFill="1" applyBorder="1" applyAlignment="1">
      <alignment horizontal="center" vertical="center"/>
    </xf>
    <xf numFmtId="0" fontId="12" fillId="0" borderId="0" xfId="1" applyFont="1">
      <alignment vertical="center"/>
    </xf>
    <xf numFmtId="0" fontId="23" fillId="13" borderId="43" xfId="10" applyFont="1" applyFill="1" applyBorder="1" applyAlignment="1">
      <alignment horizontal="center" vertical="center"/>
    </xf>
    <xf numFmtId="0" fontId="9" fillId="0" borderId="7" xfId="1" applyFont="1" applyBorder="1">
      <alignment vertical="center"/>
    </xf>
    <xf numFmtId="0" fontId="23" fillId="13" borderId="13" xfId="10" applyFont="1" applyFill="1" applyBorder="1" applyAlignment="1">
      <alignment horizontal="center" vertical="center"/>
    </xf>
    <xf numFmtId="0" fontId="22" fillId="27" borderId="43" xfId="7" applyFont="1" applyFill="1" applyBorder="1" applyAlignment="1">
      <alignment horizontal="center" vertical="center"/>
    </xf>
    <xf numFmtId="0" fontId="58" fillId="12" borderId="43" xfId="0" applyFont="1" applyFill="1" applyBorder="1" applyAlignment="1">
      <alignment horizontal="center" vertical="center"/>
    </xf>
    <xf numFmtId="0" fontId="53" fillId="10" borderId="43" xfId="0" applyFont="1" applyFill="1" applyBorder="1" applyAlignment="1">
      <alignment horizontal="center" vertical="center"/>
    </xf>
    <xf numFmtId="0" fontId="22" fillId="4" borderId="43" xfId="7" applyFont="1" applyFill="1" applyBorder="1" applyAlignment="1">
      <alignment horizontal="center" vertical="center"/>
    </xf>
    <xf numFmtId="0" fontId="8" fillId="4" borderId="13" xfId="0" applyFont="1" applyFill="1" applyBorder="1" applyAlignment="1">
      <alignment horizontal="center" vertical="center"/>
    </xf>
    <xf numFmtId="0" fontId="56" fillId="0" borderId="0" xfId="0" applyFont="1" applyAlignment="1">
      <alignment horizontal="left" vertical="center"/>
    </xf>
    <xf numFmtId="0" fontId="10" fillId="0" borderId="46" xfId="1" applyFont="1" applyBorder="1">
      <alignment vertical="center"/>
    </xf>
    <xf numFmtId="0" fontId="65" fillId="25" borderId="4" xfId="0" applyFont="1" applyFill="1" applyBorder="1" applyAlignment="1">
      <alignment horizontal="center" vertical="center"/>
    </xf>
    <xf numFmtId="0" fontId="64" fillId="0" borderId="24" xfId="0" applyFont="1" applyBorder="1" applyAlignment="1">
      <alignment wrapText="1"/>
    </xf>
    <xf numFmtId="0" fontId="65" fillId="0" borderId="47" xfId="0" applyFont="1" applyBorder="1" applyAlignment="1">
      <alignment horizontal="center" vertical="center"/>
    </xf>
    <xf numFmtId="0" fontId="65" fillId="24" borderId="13" xfId="0" applyFont="1" applyFill="1" applyBorder="1" applyAlignment="1">
      <alignment horizontal="center" vertical="center"/>
    </xf>
    <xf numFmtId="0" fontId="65" fillId="26" borderId="48" xfId="0" applyFont="1" applyFill="1" applyBorder="1" applyAlignment="1">
      <alignment horizontal="center" vertical="center"/>
    </xf>
    <xf numFmtId="9" fontId="65" fillId="25" borderId="13" xfId="52" applyFont="1" applyFill="1" applyBorder="1" applyAlignment="1">
      <alignment horizontal="center" vertical="center"/>
    </xf>
    <xf numFmtId="9" fontId="65" fillId="25" borderId="17" xfId="52" applyFont="1" applyFill="1" applyBorder="1" applyAlignment="1">
      <alignment horizontal="center" vertical="center"/>
    </xf>
    <xf numFmtId="9" fontId="65" fillId="25" borderId="43" xfId="52" applyFont="1" applyFill="1" applyBorder="1" applyAlignment="1">
      <alignment horizontal="center" vertical="center"/>
    </xf>
    <xf numFmtId="9" fontId="65" fillId="24" borderId="17" xfId="52" applyFont="1" applyFill="1" applyBorder="1" applyAlignment="1">
      <alignment horizontal="center" vertical="center"/>
    </xf>
    <xf numFmtId="9" fontId="88" fillId="0" borderId="0" xfId="52" applyFont="1" applyAlignment="1">
      <alignment vertical="center" wrapText="1"/>
    </xf>
    <xf numFmtId="176" fontId="65" fillId="22" borderId="19" xfId="52" applyNumberFormat="1" applyFont="1" applyFill="1" applyBorder="1" applyAlignment="1">
      <alignment horizontal="center" vertical="center"/>
    </xf>
    <xf numFmtId="9" fontId="65" fillId="25" borderId="50" xfId="52" applyFont="1" applyFill="1" applyBorder="1" applyAlignment="1">
      <alignment horizontal="center" vertical="center"/>
    </xf>
    <xf numFmtId="1" fontId="65" fillId="22" borderId="18" xfId="0" applyNumberFormat="1" applyFont="1" applyFill="1" applyBorder="1" applyAlignment="1">
      <alignment horizontal="center" vertical="center"/>
    </xf>
    <xf numFmtId="1" fontId="65" fillId="0" borderId="17" xfId="0" applyNumberFormat="1" applyFont="1" applyBorder="1" applyAlignment="1">
      <alignment horizontal="center" vertical="center"/>
    </xf>
    <xf numFmtId="1" fontId="65" fillId="27" borderId="17" xfId="0" applyNumberFormat="1" applyFont="1" applyFill="1" applyBorder="1" applyAlignment="1">
      <alignment horizontal="center" vertical="center"/>
    </xf>
    <xf numFmtId="1" fontId="65" fillId="24" borderId="17" xfId="52" applyNumberFormat="1" applyFont="1" applyFill="1" applyBorder="1" applyAlignment="1">
      <alignment horizontal="center" vertical="center"/>
    </xf>
    <xf numFmtId="0" fontId="26" fillId="2" borderId="6" xfId="6" applyFont="1" applyFill="1" applyBorder="1" applyAlignment="1">
      <alignment horizontal="center" vertical="center"/>
    </xf>
    <xf numFmtId="0" fontId="89" fillId="0" borderId="0" xfId="1" applyFont="1">
      <alignment vertical="center"/>
    </xf>
    <xf numFmtId="0" fontId="6" fillId="0" borderId="0" xfId="1" applyFont="1" applyAlignment="1">
      <alignment horizontal="center" vertical="center"/>
    </xf>
    <xf numFmtId="0" fontId="23" fillId="0" borderId="6" xfId="5" applyFont="1" applyBorder="1" applyAlignment="1">
      <alignment horizontal="center" vertical="center"/>
    </xf>
    <xf numFmtId="0" fontId="53" fillId="0" borderId="6" xfId="0" applyFont="1" applyBorder="1" applyAlignment="1">
      <alignment horizontal="center" vertical="center"/>
    </xf>
    <xf numFmtId="0" fontId="90" fillId="0" borderId="6" xfId="0" applyFont="1" applyBorder="1" applyAlignment="1" applyProtection="1">
      <alignment horizontal="center" vertical="center"/>
      <protection locked="0"/>
    </xf>
    <xf numFmtId="0" fontId="30" fillId="0" borderId="6" xfId="6" applyFont="1" applyBorder="1" applyAlignment="1">
      <alignment horizontal="center" vertical="center"/>
    </xf>
    <xf numFmtId="0" fontId="58" fillId="0" borderId="6" xfId="0" applyFont="1" applyBorder="1" applyAlignment="1">
      <alignment horizontal="center" vertical="center"/>
    </xf>
    <xf numFmtId="0" fontId="22" fillId="0" borderId="7" xfId="5" applyFont="1" applyBorder="1" applyAlignment="1">
      <alignment horizontal="center" vertical="center"/>
    </xf>
    <xf numFmtId="20" fontId="50" fillId="0" borderId="7" xfId="8" applyNumberFormat="1" applyFont="1" applyBorder="1" applyAlignment="1" applyProtection="1">
      <alignment vertical="center" textRotation="255"/>
      <protection locked="0"/>
    </xf>
    <xf numFmtId="20" fontId="50" fillId="0" borderId="0" xfId="8" applyNumberFormat="1" applyFont="1" applyAlignment="1" applyProtection="1">
      <alignment vertical="center" textRotation="255"/>
      <protection locked="0"/>
    </xf>
    <xf numFmtId="0" fontId="18" fillId="0" borderId="0" xfId="8" applyFont="1" applyAlignment="1" applyProtection="1">
      <alignment horizontal="center" vertical="center"/>
      <protection locked="0"/>
    </xf>
    <xf numFmtId="0" fontId="7" fillId="0" borderId="6" xfId="1" applyFont="1" applyBorder="1">
      <alignment vertical="center"/>
    </xf>
    <xf numFmtId="0" fontId="8" fillId="0" borderId="6" xfId="0" applyFont="1" applyBorder="1" applyAlignment="1">
      <alignment horizontal="center" vertical="center"/>
    </xf>
    <xf numFmtId="0" fontId="6" fillId="0" borderId="6" xfId="1" applyFont="1" applyBorder="1">
      <alignment vertical="center"/>
    </xf>
    <xf numFmtId="20" fontId="90" fillId="0" borderId="6" xfId="0" applyNumberFormat="1" applyFont="1" applyBorder="1" applyAlignment="1" applyProtection="1">
      <alignment horizontal="center" vertical="center"/>
      <protection locked="0"/>
    </xf>
    <xf numFmtId="0" fontId="23" fillId="0" borderId="6" xfId="4" applyFont="1" applyBorder="1" applyAlignment="1">
      <alignment horizontal="center" vertical="center"/>
    </xf>
    <xf numFmtId="0" fontId="70" fillId="0" borderId="34" xfId="1" applyFont="1" applyBorder="1" applyAlignment="1">
      <alignment horizontal="center" vertical="center"/>
    </xf>
    <xf numFmtId="20" fontId="18" fillId="0" borderId="43" xfId="7" applyNumberFormat="1" applyFont="1" applyBorder="1" applyAlignment="1">
      <alignment horizontal="center" vertical="center"/>
    </xf>
    <xf numFmtId="0" fontId="18" fillId="0" borderId="43" xfId="4" applyFont="1" applyBorder="1" applyAlignment="1" applyProtection="1">
      <alignment horizontal="center" vertical="center"/>
      <protection locked="0"/>
    </xf>
    <xf numFmtId="0" fontId="1" fillId="0" borderId="5" xfId="1" applyBorder="1">
      <alignment vertical="center"/>
    </xf>
    <xf numFmtId="0" fontId="20" fillId="0" borderId="13" xfId="1" applyFont="1" applyBorder="1" applyProtection="1">
      <alignment vertical="center"/>
      <protection locked="0"/>
    </xf>
    <xf numFmtId="0" fontId="1" fillId="0" borderId="9" xfId="1" applyBorder="1">
      <alignment vertical="center"/>
    </xf>
    <xf numFmtId="20" fontId="50" fillId="0" borderId="13" xfId="8" applyNumberFormat="1" applyFont="1" applyBorder="1" applyAlignment="1" applyProtection="1">
      <alignment vertical="center" textRotation="255"/>
      <protection locked="0"/>
    </xf>
    <xf numFmtId="0" fontId="0" fillId="0" borderId="13" xfId="0" applyBorder="1">
      <alignment vertical="center"/>
    </xf>
    <xf numFmtId="0" fontId="22" fillId="0" borderId="13" xfId="6" applyFont="1" applyBorder="1" applyAlignment="1">
      <alignment horizontal="center" vertical="center"/>
    </xf>
    <xf numFmtId="0" fontId="30" fillId="16" borderId="0" xfId="2" applyFont="1" applyFill="1">
      <alignment vertical="center"/>
    </xf>
    <xf numFmtId="0" fontId="30" fillId="0" borderId="0" xfId="2" applyFont="1">
      <alignment vertical="center"/>
    </xf>
    <xf numFmtId="0" fontId="58" fillId="0" borderId="8" xfId="0" applyFont="1" applyBorder="1" applyAlignment="1">
      <alignment horizontal="center" vertical="center"/>
    </xf>
    <xf numFmtId="0" fontId="7" fillId="0" borderId="8" xfId="1" applyFont="1" applyBorder="1">
      <alignment vertical="center"/>
    </xf>
    <xf numFmtId="0" fontId="82" fillId="0" borderId="8" xfId="0" applyFont="1" applyBorder="1" applyAlignment="1">
      <alignment horizontal="center" vertical="center"/>
    </xf>
    <xf numFmtId="0" fontId="60" fillId="0" borderId="6" xfId="0" applyFont="1" applyBorder="1" applyAlignment="1">
      <alignment horizontal="center" vertical="center"/>
    </xf>
    <xf numFmtId="0" fontId="82" fillId="0" borderId="6" xfId="0" applyFont="1" applyBorder="1" applyAlignment="1">
      <alignment horizontal="center" vertical="center"/>
    </xf>
    <xf numFmtId="0" fontId="1" fillId="0" borderId="10" xfId="1" applyBorder="1">
      <alignment vertical="center"/>
    </xf>
    <xf numFmtId="20" fontId="18" fillId="0" borderId="13" xfId="7" applyNumberFormat="1" applyFont="1" applyBorder="1" applyAlignment="1">
      <alignment horizontal="center" vertical="center"/>
    </xf>
    <xf numFmtId="0" fontId="63" fillId="21" borderId="53" xfId="0" applyFont="1" applyFill="1" applyBorder="1" applyAlignment="1"/>
    <xf numFmtId="0" fontId="29" fillId="0" borderId="0" xfId="6" applyFont="1" applyAlignment="1">
      <alignment horizontal="left" vertical="center"/>
    </xf>
    <xf numFmtId="0" fontId="29" fillId="0" borderId="6" xfId="6" applyFont="1" applyBorder="1" applyAlignment="1">
      <alignment horizontal="center" vertical="center"/>
    </xf>
    <xf numFmtId="0" fontId="23" fillId="0" borderId="6" xfId="10" applyFont="1" applyBorder="1" applyAlignment="1">
      <alignment horizontal="center" vertical="center"/>
    </xf>
    <xf numFmtId="0" fontId="8" fillId="0" borderId="6" xfId="1" applyFont="1" applyBorder="1">
      <alignment vertical="center"/>
    </xf>
    <xf numFmtId="0" fontId="91" fillId="0" borderId="0" xfId="1" applyFont="1">
      <alignment vertical="center"/>
    </xf>
    <xf numFmtId="0" fontId="92" fillId="0" borderId="0" xfId="1" applyFont="1">
      <alignment vertical="center"/>
    </xf>
    <xf numFmtId="0" fontId="93" fillId="0" borderId="0" xfId="1" applyFont="1">
      <alignment vertical="center"/>
    </xf>
    <xf numFmtId="0" fontId="94" fillId="0" borderId="0" xfId="1" applyFont="1">
      <alignment vertical="center"/>
    </xf>
    <xf numFmtId="0" fontId="22" fillId="16" borderId="0" xfId="2" applyFont="1" applyFill="1">
      <alignment vertical="center"/>
    </xf>
    <xf numFmtId="0" fontId="23" fillId="0" borderId="0" xfId="4" applyFont="1" applyAlignment="1">
      <alignment horizontal="center" vertical="center"/>
    </xf>
    <xf numFmtId="0" fontId="16" fillId="0" borderId="5" xfId="12" applyFont="1" applyBorder="1" applyAlignment="1" applyProtection="1">
      <alignment horizontal="center" vertical="center"/>
      <protection locked="0"/>
    </xf>
    <xf numFmtId="0" fontId="23" fillId="32" borderId="43" xfId="5" applyFont="1" applyFill="1" applyBorder="1" applyAlignment="1">
      <alignment horizontal="center" vertical="center"/>
    </xf>
    <xf numFmtId="0" fontId="16" fillId="33" borderId="6" xfId="5" applyFont="1" applyFill="1" applyBorder="1" applyAlignment="1" applyProtection="1">
      <alignment horizontal="center" vertical="center"/>
      <protection locked="0"/>
    </xf>
    <xf numFmtId="0" fontId="16" fillId="33" borderId="13" xfId="12" applyFont="1" applyFill="1" applyBorder="1" applyAlignment="1" applyProtection="1">
      <alignment horizontal="center" vertical="center"/>
      <protection locked="0"/>
    </xf>
    <xf numFmtId="0" fontId="60" fillId="15" borderId="6" xfId="0" applyFont="1" applyFill="1" applyBorder="1" applyAlignment="1">
      <alignment horizontal="center" vertical="center"/>
    </xf>
    <xf numFmtId="0" fontId="82" fillId="15" borderId="6" xfId="0" applyFont="1" applyFill="1" applyBorder="1" applyAlignment="1">
      <alignment horizontal="center" vertical="center"/>
    </xf>
    <xf numFmtId="0" fontId="24" fillId="0" borderId="0" xfId="4" applyFont="1" applyAlignment="1">
      <alignment horizontal="left" vertical="center"/>
    </xf>
    <xf numFmtId="56" fontId="15" fillId="34" borderId="1" xfId="3" applyNumberFormat="1" applyFont="1" applyFill="1" applyBorder="1" applyAlignment="1" applyProtection="1">
      <alignment horizontal="center" vertical="center"/>
      <protection locked="0"/>
    </xf>
    <xf numFmtId="0" fontId="15" fillId="34" borderId="17" xfId="3" applyFont="1" applyFill="1" applyBorder="1" applyAlignment="1" applyProtection="1">
      <alignment horizontal="center" vertical="center"/>
      <protection locked="0"/>
    </xf>
    <xf numFmtId="0" fontId="15" fillId="2" borderId="2" xfId="3" applyFont="1" applyFill="1" applyBorder="1" applyAlignment="1" applyProtection="1">
      <alignment horizontal="center" vertical="center"/>
      <protection locked="0"/>
    </xf>
    <xf numFmtId="0" fontId="15" fillId="2" borderId="17" xfId="3" applyFont="1" applyFill="1" applyBorder="1" applyAlignment="1" applyProtection="1">
      <alignment horizontal="center" vertical="center"/>
      <protection locked="0"/>
    </xf>
    <xf numFmtId="0" fontId="51" fillId="27" borderId="17" xfId="3" applyFont="1" applyFill="1" applyBorder="1" applyAlignment="1" applyProtection="1">
      <alignment horizontal="center" vertical="center"/>
      <protection locked="0"/>
    </xf>
    <xf numFmtId="0" fontId="22" fillId="0" borderId="2" xfId="6" applyFont="1" applyBorder="1" applyAlignment="1">
      <alignment horizontal="center" vertical="center"/>
    </xf>
    <xf numFmtId="0" fontId="22" fillId="0" borderId="7" xfId="9" applyFont="1" applyBorder="1" applyAlignment="1">
      <alignment horizontal="center" vertical="center"/>
    </xf>
    <xf numFmtId="0" fontId="22" fillId="6" borderId="7" xfId="6" applyFont="1" applyFill="1" applyBorder="1" applyAlignment="1">
      <alignment horizontal="center" vertical="center"/>
    </xf>
    <xf numFmtId="0" fontId="22" fillId="0" borderId="46" xfId="12" applyFont="1" applyBorder="1" applyAlignment="1">
      <alignment horizontal="center" vertical="center"/>
    </xf>
    <xf numFmtId="0" fontId="22" fillId="0" borderId="7" xfId="6" applyFont="1" applyBorder="1" applyAlignment="1">
      <alignment horizontal="center" vertical="center"/>
    </xf>
    <xf numFmtId="0" fontId="22" fillId="0" borderId="7" xfId="12" applyFont="1" applyBorder="1" applyAlignment="1">
      <alignment horizontal="center" vertical="center"/>
    </xf>
    <xf numFmtId="0" fontId="7" fillId="0" borderId="7" xfId="1" applyFont="1" applyBorder="1">
      <alignment vertical="center"/>
    </xf>
    <xf numFmtId="0" fontId="23" fillId="9" borderId="7" xfId="5" applyFont="1" applyFill="1" applyBorder="1" applyAlignment="1">
      <alignment horizontal="center" vertical="center"/>
    </xf>
    <xf numFmtId="0" fontId="23" fillId="9" borderId="46" xfId="5" applyFont="1" applyFill="1" applyBorder="1" applyAlignment="1">
      <alignment horizontal="center" vertical="center"/>
    </xf>
    <xf numFmtId="0" fontId="22" fillId="0" borderId="7" xfId="7" applyFont="1" applyBorder="1" applyAlignment="1">
      <alignment horizontal="center" vertical="center"/>
    </xf>
    <xf numFmtId="0" fontId="53" fillId="0" borderId="7" xfId="0" applyFont="1" applyBorder="1" applyAlignment="1">
      <alignment horizontal="center" vertical="center"/>
    </xf>
    <xf numFmtId="0" fontId="8" fillId="0" borderId="7" xfId="0" applyFont="1" applyBorder="1" applyAlignment="1">
      <alignment horizontal="center" vertical="center"/>
    </xf>
    <xf numFmtId="0" fontId="0" fillId="0" borderId="7" xfId="0" applyBorder="1">
      <alignment vertical="center"/>
    </xf>
    <xf numFmtId="0" fontId="18" fillId="0" borderId="7" xfId="8" applyFont="1" applyBorder="1" applyAlignment="1" applyProtection="1">
      <alignment horizontal="center" vertical="center"/>
      <protection locked="0"/>
    </xf>
    <xf numFmtId="0" fontId="20" fillId="0" borderId="7" xfId="1" applyFont="1" applyBorder="1" applyProtection="1">
      <alignment vertical="center"/>
      <protection locked="0"/>
    </xf>
    <xf numFmtId="20" fontId="50" fillId="0" borderId="46" xfId="8" applyNumberFormat="1" applyFont="1" applyBorder="1" applyAlignment="1" applyProtection="1">
      <alignment vertical="center" textRotation="255"/>
      <protection locked="0"/>
    </xf>
    <xf numFmtId="0" fontId="15" fillId="0" borderId="8" xfId="3" applyFont="1" applyBorder="1" applyAlignment="1" applyProtection="1">
      <alignment horizontal="center" vertical="center"/>
      <protection locked="0"/>
    </xf>
    <xf numFmtId="0" fontId="22" fillId="0" borderId="0" xfId="5" applyFont="1" applyBorder="1" applyAlignment="1">
      <alignment horizontal="center" vertical="center"/>
    </xf>
    <xf numFmtId="0" fontId="53" fillId="5" borderId="14" xfId="0" applyFont="1" applyFill="1" applyBorder="1" applyAlignment="1">
      <alignment horizontal="center" vertical="center"/>
    </xf>
    <xf numFmtId="0" fontId="53" fillId="5" borderId="8" xfId="0" applyFont="1" applyFill="1" applyBorder="1" applyAlignment="1">
      <alignment horizontal="center" vertical="center"/>
    </xf>
    <xf numFmtId="0" fontId="53" fillId="5" borderId="10" xfId="0" applyFont="1" applyFill="1" applyBorder="1" applyAlignment="1">
      <alignment horizontal="center" vertical="center"/>
    </xf>
    <xf numFmtId="0" fontId="22" fillId="7" borderId="14" xfId="5" applyFont="1" applyFill="1" applyBorder="1" applyAlignment="1">
      <alignment horizontal="center" vertical="center"/>
    </xf>
    <xf numFmtId="0" fontId="22" fillId="7" borderId="8" xfId="5" applyFont="1" applyFill="1" applyBorder="1" applyAlignment="1">
      <alignment horizontal="center" vertical="center"/>
    </xf>
    <xf numFmtId="0" fontId="22" fillId="11" borderId="10" xfId="5" applyFont="1" applyFill="1" applyBorder="1" applyAlignment="1">
      <alignment horizontal="center" vertical="center"/>
    </xf>
    <xf numFmtId="0" fontId="23" fillId="9" borderId="14" xfId="5" applyFont="1" applyFill="1" applyBorder="1" applyAlignment="1">
      <alignment horizontal="center" vertical="center"/>
    </xf>
    <xf numFmtId="0" fontId="23" fillId="9" borderId="8" xfId="5" applyFont="1" applyFill="1" applyBorder="1" applyAlignment="1">
      <alignment horizontal="center" vertical="center"/>
    </xf>
    <xf numFmtId="0" fontId="23" fillId="9" borderId="10" xfId="5" applyFont="1" applyFill="1" applyBorder="1" applyAlignment="1">
      <alignment horizontal="center" vertical="center"/>
    </xf>
    <xf numFmtId="0" fontId="20" fillId="0" borderId="8" xfId="1" applyFont="1" applyBorder="1" applyProtection="1">
      <alignment vertical="center"/>
      <protection locked="0"/>
    </xf>
    <xf numFmtId="0" fontId="20" fillId="0" borderId="10" xfId="1" applyFont="1" applyBorder="1" applyProtection="1">
      <alignment vertical="center"/>
      <protection locked="0"/>
    </xf>
    <xf numFmtId="0" fontId="23" fillId="0" borderId="43" xfId="5" applyFont="1" applyBorder="1" applyAlignment="1">
      <alignment horizontal="center" vertical="center"/>
    </xf>
    <xf numFmtId="0" fontId="86" fillId="31" borderId="0" xfId="0" applyFont="1" applyFill="1" applyAlignment="1">
      <alignment horizontal="center" vertical="center"/>
    </xf>
    <xf numFmtId="0" fontId="76" fillId="31" borderId="0" xfId="0" applyFont="1" applyFill="1" applyAlignment="1">
      <alignment horizontal="center" vertical="center"/>
    </xf>
    <xf numFmtId="0" fontId="65" fillId="0" borderId="42" xfId="0" applyFont="1" applyBorder="1" applyAlignment="1">
      <alignment horizontal="center" vertical="center"/>
    </xf>
    <xf numFmtId="0" fontId="65" fillId="0" borderId="41" xfId="0" applyFont="1" applyBorder="1" applyAlignment="1">
      <alignment horizontal="center" vertical="center"/>
    </xf>
    <xf numFmtId="0" fontId="65" fillId="0" borderId="38" xfId="0" applyFont="1" applyBorder="1" applyAlignment="1">
      <alignment horizontal="center" vertical="center"/>
    </xf>
    <xf numFmtId="0" fontId="73" fillId="3" borderId="41" xfId="0" applyFont="1" applyFill="1" applyBorder="1" applyAlignment="1">
      <alignment horizontal="center" vertical="center" wrapText="1"/>
    </xf>
    <xf numFmtId="0" fontId="73" fillId="3" borderId="38" xfId="0" applyFont="1" applyFill="1" applyBorder="1" applyAlignment="1">
      <alignment horizontal="center" vertical="center" wrapText="1"/>
    </xf>
    <xf numFmtId="0" fontId="66" fillId="3" borderId="9" xfId="0" applyFont="1" applyFill="1" applyBorder="1" applyAlignment="1">
      <alignment horizontal="center"/>
    </xf>
    <xf numFmtId="0" fontId="65" fillId="0" borderId="37" xfId="0" applyFont="1" applyBorder="1" applyAlignment="1">
      <alignment horizontal="center" vertical="center"/>
    </xf>
    <xf numFmtId="0" fontId="65" fillId="0" borderId="44" xfId="0" applyFont="1" applyBorder="1" applyAlignment="1">
      <alignment horizontal="center" vertical="center"/>
    </xf>
    <xf numFmtId="0" fontId="66" fillId="20" borderId="26" xfId="0" applyFont="1" applyFill="1" applyBorder="1" applyAlignment="1">
      <alignment horizontal="center" vertical="center"/>
    </xf>
    <xf numFmtId="0" fontId="66" fillId="20" borderId="27" xfId="0" applyFont="1" applyFill="1" applyBorder="1" applyAlignment="1">
      <alignment horizontal="center" vertical="center"/>
    </xf>
    <xf numFmtId="0" fontId="66" fillId="20" borderId="22" xfId="0" applyFont="1" applyFill="1" applyBorder="1" applyAlignment="1">
      <alignment horizontal="center" vertical="center"/>
    </xf>
    <xf numFmtId="0" fontId="66" fillId="20" borderId="13" xfId="0" applyFont="1" applyFill="1" applyBorder="1" applyAlignment="1">
      <alignment horizontal="center" vertical="center"/>
    </xf>
    <xf numFmtId="0" fontId="66" fillId="19" borderId="7" xfId="0" applyFont="1" applyFill="1" applyBorder="1" applyAlignment="1">
      <alignment horizontal="center" vertical="center"/>
    </xf>
    <xf numFmtId="9" fontId="66" fillId="20" borderId="49" xfId="52" applyFont="1" applyFill="1" applyBorder="1" applyAlignment="1">
      <alignment horizontal="center" vertical="center"/>
    </xf>
    <xf numFmtId="0" fontId="66" fillId="20" borderId="51" xfId="0" applyFont="1" applyFill="1" applyBorder="1" applyAlignment="1">
      <alignment horizontal="center" vertical="center"/>
    </xf>
    <xf numFmtId="0" fontId="66" fillId="20" borderId="52" xfId="0" applyFont="1" applyFill="1" applyBorder="1" applyAlignment="1">
      <alignment horizontal="center" vertical="center"/>
    </xf>
    <xf numFmtId="0" fontId="50" fillId="0" borderId="43" xfId="4" applyFont="1" applyBorder="1" applyAlignment="1" applyProtection="1">
      <alignment horizontal="center" vertical="center" wrapText="1"/>
      <protection locked="0"/>
    </xf>
    <xf numFmtId="0" fontId="50" fillId="0" borderId="6" xfId="4" applyFont="1" applyBorder="1" applyAlignment="1" applyProtection="1">
      <alignment horizontal="center" vertical="center" wrapText="1"/>
      <protection locked="0"/>
    </xf>
    <xf numFmtId="0" fontId="50" fillId="0" borderId="13" xfId="4" applyFont="1" applyBorder="1" applyAlignment="1" applyProtection="1">
      <alignment horizontal="center" vertical="center" wrapText="1"/>
      <protection locked="0"/>
    </xf>
    <xf numFmtId="0" fontId="50" fillId="0" borderId="14" xfId="4" applyFont="1" applyBorder="1" applyAlignment="1" applyProtection="1">
      <alignment horizontal="center" vertical="center" wrapText="1"/>
      <protection locked="0"/>
    </xf>
    <xf numFmtId="0" fontId="50" fillId="0" borderId="8" xfId="4" applyFont="1" applyBorder="1" applyAlignment="1" applyProtection="1">
      <alignment horizontal="center" vertical="center" wrapText="1"/>
      <protection locked="0"/>
    </xf>
    <xf numFmtId="0" fontId="50" fillId="0" borderId="0" xfId="4" applyFont="1" applyAlignment="1" applyProtection="1">
      <alignment horizontal="center" vertical="center" wrapText="1"/>
      <protection locked="0"/>
    </xf>
    <xf numFmtId="0" fontId="50" fillId="0" borderId="10" xfId="4" applyFont="1" applyBorder="1" applyAlignment="1" applyProtection="1">
      <alignment horizontal="center" vertical="center" wrapText="1"/>
      <protection locked="0"/>
    </xf>
    <xf numFmtId="0" fontId="37" fillId="0" borderId="0" xfId="1" applyFont="1" applyAlignment="1">
      <alignment horizontal="center" vertical="center"/>
    </xf>
    <xf numFmtId="0" fontId="6" fillId="0" borderId="0" xfId="1" applyFont="1" applyAlignment="1">
      <alignment horizontal="center" vertical="center"/>
    </xf>
    <xf numFmtId="0" fontId="71" fillId="0" borderId="0" xfId="1" applyFont="1" applyAlignment="1">
      <alignment horizontal="center" vertical="center"/>
    </xf>
    <xf numFmtId="0" fontId="52" fillId="18" borderId="0" xfId="1" applyFont="1" applyFill="1" applyAlignment="1">
      <alignment horizontal="center" vertical="center"/>
    </xf>
    <xf numFmtId="0" fontId="19" fillId="0" borderId="0" xfId="10" applyFont="1" applyAlignment="1">
      <alignment horizontal="center" vertical="center"/>
    </xf>
    <xf numFmtId="0" fontId="16" fillId="3" borderId="5" xfId="1" applyFont="1" applyFill="1" applyBorder="1" applyAlignment="1">
      <alignment horizontal="center" vertical="center"/>
    </xf>
    <xf numFmtId="0" fontId="16" fillId="3" borderId="2" xfId="1" applyFont="1" applyFill="1" applyBorder="1" applyAlignment="1">
      <alignment horizontal="center" vertical="center"/>
    </xf>
    <xf numFmtId="0" fontId="71" fillId="0" borderId="34" xfId="1" applyFont="1" applyBorder="1" applyAlignment="1">
      <alignment horizontal="center" vertical="center"/>
    </xf>
    <xf numFmtId="0" fontId="72" fillId="17" borderId="29" xfId="1" applyFont="1" applyFill="1" applyBorder="1" applyAlignment="1">
      <alignment horizontal="center" vertical="center"/>
    </xf>
  </cellXfs>
  <cellStyles count="56">
    <cellStyle name="パーセント" xfId="52" builtinId="5"/>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3" builtinId="8" hidden="1"/>
    <cellStyle name="標準" xfId="0" builtinId="0"/>
    <cellStyle name="標準 11_2009年８月スケジュール名前入り" xfId="13" xr:uid="{00000000-0005-0000-0000-000013000000}"/>
    <cellStyle name="標準 2" xfId="1" xr:uid="{00000000-0005-0000-0000-000014000000}"/>
    <cellStyle name="標準 2 2 2" xfId="19" xr:uid="{00000000-0005-0000-0000-000015000000}"/>
    <cellStyle name="標準 2 2 2 2" xfId="12" xr:uid="{00000000-0005-0000-0000-000016000000}"/>
    <cellStyle name="標準 2 2 4" xfId="14" xr:uid="{00000000-0005-0000-0000-000017000000}"/>
    <cellStyle name="標準 3 2" xfId="5" xr:uid="{00000000-0005-0000-0000-000018000000}"/>
    <cellStyle name="標準 3 2 2" xfId="9" xr:uid="{00000000-0005-0000-0000-000019000000}"/>
    <cellStyle name="標準 3 3" xfId="4" xr:uid="{00000000-0005-0000-0000-00001A000000}"/>
    <cellStyle name="標準 3 3 2" xfId="18" xr:uid="{00000000-0005-0000-0000-00001B000000}"/>
    <cellStyle name="標準 4 2 2" xfId="17" xr:uid="{00000000-0005-0000-0000-00001C000000}"/>
    <cellStyle name="標準 4 2 3" xfId="6" xr:uid="{00000000-0005-0000-0000-00001D000000}"/>
    <cellStyle name="標準 4 3" xfId="8" xr:uid="{00000000-0005-0000-0000-00001E000000}"/>
    <cellStyle name="標準 5" xfId="2" xr:uid="{00000000-0005-0000-0000-00001F000000}"/>
    <cellStyle name="標準 5 2 2" xfId="7" xr:uid="{00000000-0005-0000-0000-000020000000}"/>
    <cellStyle name="標準 5 3" xfId="15" xr:uid="{00000000-0005-0000-0000-000021000000}"/>
    <cellStyle name="標準 5_サーフ無_お客様配布用" xfId="55" xr:uid="{919F2569-F9D7-480A-A21D-A12929F675AF}"/>
    <cellStyle name="標準 6 2" xfId="3" xr:uid="{00000000-0005-0000-0000-000022000000}"/>
    <cellStyle name="標準 6 3" xfId="11" xr:uid="{00000000-0005-0000-0000-000023000000}"/>
    <cellStyle name="標準 8_2009年８月スケジュール名前入り" xfId="10" xr:uid="{00000000-0005-0000-0000-000024000000}"/>
    <cellStyle name="標準 9" xfId="16" xr:uid="{00000000-0005-0000-0000-000025000000}"/>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4" builtinId="9" hidden="1"/>
  </cellStyles>
  <dxfs count="0"/>
  <tableStyles count="0" defaultTableStyle="TableStyleMedium2" defaultPivotStyle="PivotStyleLight16"/>
  <colors>
    <mruColors>
      <color rgb="FFFFD966"/>
      <color rgb="FFFFCCFF"/>
      <color rgb="FFFFFFCC"/>
      <color rgb="FFFF0000"/>
      <color rgb="FF000000"/>
      <color rgb="FFFF00FF"/>
      <color rgb="FF007AC0"/>
      <color rgb="FF9F8FCB"/>
      <color rgb="FF614B9F"/>
      <color rgb="FFF79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600074</xdr:colOff>
      <xdr:row>26</xdr:row>
      <xdr:rowOff>47625</xdr:rowOff>
    </xdr:from>
    <xdr:to>
      <xdr:col>6</xdr:col>
      <xdr:colOff>276225</xdr:colOff>
      <xdr:row>28</xdr:row>
      <xdr:rowOff>133351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28114" t="29561" r="42746" b="63797"/>
        <a:stretch/>
      </xdr:blipFill>
      <xdr:spPr>
        <a:xfrm>
          <a:off x="600074" y="4781550"/>
          <a:ext cx="3790951" cy="485776"/>
        </a:xfrm>
        <a:prstGeom prst="rect">
          <a:avLst/>
        </a:prstGeom>
      </xdr:spPr>
    </xdr:pic>
    <xdr:clientData/>
  </xdr:twoCellAnchor>
  <xdr:twoCellAnchor editAs="oneCell">
    <xdr:from>
      <xdr:col>1</xdr:col>
      <xdr:colOff>1</xdr:colOff>
      <xdr:row>31</xdr:row>
      <xdr:rowOff>5555</xdr:rowOff>
    </xdr:from>
    <xdr:to>
      <xdr:col>8</xdr:col>
      <xdr:colOff>695326</xdr:colOff>
      <xdr:row>41</xdr:row>
      <xdr:rowOff>66675</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a:srcRect l="2489" t="29822" r="37767" b="23037"/>
        <a:stretch/>
      </xdr:blipFill>
      <xdr:spPr>
        <a:xfrm>
          <a:off x="676276" y="7225505"/>
          <a:ext cx="5429250" cy="2442370"/>
        </a:xfrm>
        <a:prstGeom prst="rect">
          <a:avLst/>
        </a:prstGeom>
      </xdr:spPr>
    </xdr:pic>
    <xdr:clientData/>
  </xdr:twoCellAnchor>
  <xdr:twoCellAnchor>
    <xdr:from>
      <xdr:col>8</xdr:col>
      <xdr:colOff>142875</xdr:colOff>
      <xdr:row>33</xdr:row>
      <xdr:rowOff>104775</xdr:rowOff>
    </xdr:from>
    <xdr:to>
      <xdr:col>8</xdr:col>
      <xdr:colOff>704849</xdr:colOff>
      <xdr:row>41</xdr:row>
      <xdr:rowOff>114300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5553075" y="7800975"/>
          <a:ext cx="561974" cy="19145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xdr:colOff>
      <xdr:row>3</xdr:row>
      <xdr:rowOff>228600</xdr:rowOff>
    </xdr:from>
    <xdr:to>
      <xdr:col>4</xdr:col>
      <xdr:colOff>561976</xdr:colOff>
      <xdr:row>9</xdr:row>
      <xdr:rowOff>117083</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a:srcRect l="2197" t="32815" r="71373" b="43614"/>
        <a:stretch/>
      </xdr:blipFill>
      <xdr:spPr>
        <a:xfrm>
          <a:off x="676276" y="914400"/>
          <a:ext cx="2590800" cy="1317233"/>
        </a:xfrm>
        <a:prstGeom prst="rect">
          <a:avLst/>
        </a:prstGeom>
      </xdr:spPr>
    </xdr:pic>
    <xdr:clientData/>
  </xdr:twoCellAnchor>
  <xdr:twoCellAnchor>
    <xdr:from>
      <xdr:col>6</xdr:col>
      <xdr:colOff>247650</xdr:colOff>
      <xdr:row>30</xdr:row>
      <xdr:rowOff>228600</xdr:rowOff>
    </xdr:from>
    <xdr:to>
      <xdr:col>8</xdr:col>
      <xdr:colOff>152400</xdr:colOff>
      <xdr:row>33</xdr:row>
      <xdr:rowOff>219075</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a:off x="4305300" y="7210425"/>
          <a:ext cx="1257300" cy="7048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1435100</xdr:colOff>
      <xdr:row>120</xdr:row>
      <xdr:rowOff>88900</xdr:rowOff>
    </xdr:from>
    <xdr:to>
      <xdr:col>8</xdr:col>
      <xdr:colOff>2451100</xdr:colOff>
      <xdr:row>121</xdr:row>
      <xdr:rowOff>152400</xdr:rowOff>
    </xdr:to>
    <xdr:sp macro="" textlink="">
      <xdr:nvSpPr>
        <xdr:cNvPr id="2" name="テキスト ボックス 1">
          <a:extLst>
            <a:ext uri="{FF2B5EF4-FFF2-40B4-BE49-F238E27FC236}">
              <a16:creationId xmlns:a16="http://schemas.microsoft.com/office/drawing/2014/main" id="{7A79B9A6-625F-48CA-BF12-FDB68C65B413}"/>
            </a:ext>
          </a:extLst>
        </xdr:cNvPr>
        <xdr:cNvSpPr txBox="1"/>
      </xdr:nvSpPr>
      <xdr:spPr>
        <a:xfrm>
          <a:off x="18059400" y="34366200"/>
          <a:ext cx="3619500" cy="482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レッスンの</a:t>
          </a:r>
          <a:r>
            <a:rPr kumimoji="1" lang="en-US" altLang="ja-JP" sz="1800" b="1"/>
            <a:t>WEB</a:t>
          </a:r>
          <a:r>
            <a:rPr kumimoji="1" lang="ja-JP" altLang="en-US" sz="1800" b="1"/>
            <a:t>予約はこちらから♪</a:t>
          </a:r>
        </a:p>
      </xdr:txBody>
    </xdr:sp>
    <xdr:clientData/>
  </xdr:twoCellAnchor>
  <xdr:twoCellAnchor editAs="oneCell">
    <xdr:from>
      <xdr:col>7</xdr:col>
      <xdr:colOff>2298700</xdr:colOff>
      <xdr:row>121</xdr:row>
      <xdr:rowOff>12699</xdr:rowOff>
    </xdr:from>
    <xdr:to>
      <xdr:col>8</xdr:col>
      <xdr:colOff>1407020</xdr:colOff>
      <xdr:row>125</xdr:row>
      <xdr:rowOff>304800</xdr:rowOff>
    </xdr:to>
    <xdr:pic>
      <xdr:nvPicPr>
        <xdr:cNvPr id="4" name="図 3" descr="QRCode">
          <a:extLst>
            <a:ext uri="{FF2B5EF4-FFF2-40B4-BE49-F238E27FC236}">
              <a16:creationId xmlns:a16="http://schemas.microsoft.com/office/drawing/2014/main" id="{831C7C12-51D3-46CE-8BA9-D50D86A3F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23000" y="34709099"/>
          <a:ext cx="1711820" cy="1968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899319</xdr:colOff>
      <xdr:row>245</xdr:row>
      <xdr:rowOff>247649</xdr:rowOff>
    </xdr:from>
    <xdr:to>
      <xdr:col>8</xdr:col>
      <xdr:colOff>1915319</xdr:colOff>
      <xdr:row>247</xdr:row>
      <xdr:rowOff>158750</xdr:rowOff>
    </xdr:to>
    <xdr:sp macro="" textlink="">
      <xdr:nvSpPr>
        <xdr:cNvPr id="5" name="テキスト ボックス 4">
          <a:extLst>
            <a:ext uri="{FF2B5EF4-FFF2-40B4-BE49-F238E27FC236}">
              <a16:creationId xmlns:a16="http://schemas.microsoft.com/office/drawing/2014/main" id="{AFE35031-8AE6-43E2-91BB-A3DB6C18FC79}"/>
            </a:ext>
          </a:extLst>
        </xdr:cNvPr>
        <xdr:cNvSpPr txBox="1"/>
      </xdr:nvSpPr>
      <xdr:spPr>
        <a:xfrm>
          <a:off x="18996819" y="70454837"/>
          <a:ext cx="3853656" cy="744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800" b="1">
              <a:solidFill>
                <a:schemeClr val="dk1"/>
              </a:solidFill>
              <a:effectLst/>
              <a:latin typeface="+mn-lt"/>
              <a:ea typeface="+mn-ea"/>
              <a:cs typeface="+mn-cs"/>
            </a:rPr>
            <a:t>オンラインワークショップの詳細は</a:t>
          </a:r>
          <a:br>
            <a:rPr kumimoji="1" lang="en-US" altLang="ja-JP" sz="1800" b="1">
              <a:solidFill>
                <a:schemeClr val="dk1"/>
              </a:solidFill>
              <a:effectLst/>
              <a:latin typeface="+mn-lt"/>
              <a:ea typeface="+mn-ea"/>
              <a:cs typeface="+mn-cs"/>
            </a:rPr>
          </a:br>
          <a:r>
            <a:rPr kumimoji="1" lang="ja-JP" altLang="ja-JP" sz="1800" b="1">
              <a:solidFill>
                <a:schemeClr val="dk1"/>
              </a:solidFill>
              <a:effectLst/>
              <a:latin typeface="+mn-lt"/>
              <a:ea typeface="+mn-ea"/>
              <a:cs typeface="+mn-cs"/>
            </a:rPr>
            <a:t>こちらから♪</a:t>
          </a:r>
          <a:endParaRPr lang="ja-JP" altLang="ja-JP" sz="1800">
            <a:effectLst/>
          </a:endParaRPr>
        </a:p>
      </xdr:txBody>
    </xdr:sp>
    <xdr:clientData/>
  </xdr:twoCellAnchor>
  <xdr:twoCellAnchor editAs="oneCell">
    <xdr:from>
      <xdr:col>7</xdr:col>
      <xdr:colOff>1984375</xdr:colOff>
      <xdr:row>247</xdr:row>
      <xdr:rowOff>257969</xdr:rowOff>
    </xdr:from>
    <xdr:to>
      <xdr:col>8</xdr:col>
      <xdr:colOff>918148</xdr:colOff>
      <xdr:row>251</xdr:row>
      <xdr:rowOff>362523</xdr:rowOff>
    </xdr:to>
    <xdr:pic>
      <xdr:nvPicPr>
        <xdr:cNvPr id="8" name="図 7">
          <a:extLst>
            <a:ext uri="{FF2B5EF4-FFF2-40B4-BE49-F238E27FC236}">
              <a16:creationId xmlns:a16="http://schemas.microsoft.com/office/drawing/2014/main" id="{E77EC869-1586-4E2C-9339-9E6AB2CA2444}"/>
            </a:ext>
          </a:extLst>
        </xdr:cNvPr>
        <xdr:cNvPicPr>
          <a:picLocks noChangeAspect="1"/>
        </xdr:cNvPicPr>
      </xdr:nvPicPr>
      <xdr:blipFill>
        <a:blip xmlns:r="http://schemas.openxmlformats.org/officeDocument/2006/relationships" r:embed="rId2"/>
        <a:stretch>
          <a:fillRect/>
        </a:stretch>
      </xdr:blipFill>
      <xdr:spPr>
        <a:xfrm>
          <a:off x="20081875" y="71298594"/>
          <a:ext cx="1771429" cy="17714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9"/>
  <sheetViews>
    <sheetView view="pageBreakPreview" topLeftCell="A28" zoomScaleSheetLayoutView="100" workbookViewId="0">
      <selection activeCell="B27" sqref="B27"/>
    </sheetView>
  </sheetViews>
  <sheetFormatPr defaultColWidth="8.88671875" defaultRowHeight="17.399999999999999" x14ac:dyDescent="0.2"/>
  <cols>
    <col min="1" max="1" width="15.109375" style="156" customWidth="1"/>
    <col min="2" max="2" width="47.109375" style="156" customWidth="1"/>
    <col min="3" max="4" width="8.88671875" style="156"/>
    <col min="5" max="5" width="13.33203125" style="156" customWidth="1"/>
    <col min="6" max="16384" width="8.88671875" style="156"/>
  </cols>
  <sheetData>
    <row r="1" spans="1:5" ht="36.75" customHeight="1" x14ac:dyDescent="0.2">
      <c r="A1" s="403" t="s">
        <v>103</v>
      </c>
      <c r="B1" s="403"/>
      <c r="C1" s="403"/>
      <c r="D1" s="403"/>
      <c r="E1" s="403"/>
    </row>
    <row r="2" spans="1:5" ht="11.25" customHeight="1" x14ac:dyDescent="0.2"/>
    <row r="3" spans="1:5" ht="16.5" customHeight="1" x14ac:dyDescent="0.2">
      <c r="A3" s="260" t="s">
        <v>90</v>
      </c>
      <c r="B3" s="252"/>
      <c r="C3" s="252"/>
      <c r="D3" s="252"/>
      <c r="E3" s="252"/>
    </row>
    <row r="4" spans="1:5" ht="22.5" customHeight="1" x14ac:dyDescent="0.2">
      <c r="A4" s="198" t="s">
        <v>91</v>
      </c>
      <c r="B4" s="198" t="s">
        <v>99</v>
      </c>
    </row>
    <row r="5" spans="1:5" ht="22.5" customHeight="1" x14ac:dyDescent="0.2">
      <c r="A5" s="200" t="s">
        <v>96</v>
      </c>
      <c r="B5" s="199" t="s">
        <v>104</v>
      </c>
    </row>
    <row r="6" spans="1:5" ht="22.5" customHeight="1" x14ac:dyDescent="0.2">
      <c r="A6" s="201"/>
      <c r="B6" s="199" t="s">
        <v>98</v>
      </c>
    </row>
    <row r="7" spans="1:5" ht="22.5" customHeight="1" x14ac:dyDescent="0.2">
      <c r="A7" s="202"/>
      <c r="B7" s="199" t="s">
        <v>97</v>
      </c>
    </row>
    <row r="8" spans="1:5" ht="22.5" customHeight="1" x14ac:dyDescent="0.2"/>
    <row r="9" spans="1:5" ht="17.25" customHeight="1" x14ac:dyDescent="0.2">
      <c r="A9" s="259" t="s">
        <v>92</v>
      </c>
      <c r="B9" s="252"/>
      <c r="C9" s="252"/>
      <c r="D9" s="252"/>
      <c r="E9" s="252"/>
    </row>
    <row r="10" spans="1:5" ht="22.5" customHeight="1" x14ac:dyDescent="0.2">
      <c r="A10" s="156" t="s">
        <v>93</v>
      </c>
    </row>
    <row r="11" spans="1:5" ht="22.5" customHeight="1" x14ac:dyDescent="0.2">
      <c r="A11" s="156" t="s">
        <v>100</v>
      </c>
    </row>
    <row r="12" spans="1:5" ht="22.5" customHeight="1" x14ac:dyDescent="0.2"/>
    <row r="13" spans="1:5" ht="16.5" customHeight="1" x14ac:dyDescent="0.2">
      <c r="A13" s="259" t="s">
        <v>94</v>
      </c>
      <c r="B13" s="252"/>
      <c r="C13" s="252"/>
      <c r="D13" s="252"/>
      <c r="E13" s="252"/>
    </row>
    <row r="14" spans="1:5" ht="22.5" customHeight="1" x14ac:dyDescent="0.2">
      <c r="A14" s="261" t="s">
        <v>95</v>
      </c>
    </row>
    <row r="15" spans="1:5" ht="22.5" customHeight="1" x14ac:dyDescent="0.2"/>
    <row r="16" spans="1:5" ht="18.75" customHeight="1" x14ac:dyDescent="0.2">
      <c r="A16" s="259" t="s">
        <v>101</v>
      </c>
      <c r="B16" s="252"/>
      <c r="C16" s="252"/>
      <c r="D16" s="252"/>
      <c r="E16" s="252"/>
    </row>
    <row r="17" spans="1:1" ht="22.5" customHeight="1" x14ac:dyDescent="0.2">
      <c r="A17" s="197" t="s">
        <v>106</v>
      </c>
    </row>
    <row r="18" spans="1:1" ht="22.5" customHeight="1" x14ac:dyDescent="0.2">
      <c r="A18" s="156" t="s">
        <v>107</v>
      </c>
    </row>
    <row r="19" spans="1:1" ht="22.5" customHeight="1" x14ac:dyDescent="0.2"/>
    <row r="20" spans="1:1" ht="22.5" customHeight="1" x14ac:dyDescent="0.2">
      <c r="A20" s="197" t="s">
        <v>108</v>
      </c>
    </row>
    <row r="21" spans="1:1" ht="22.5" customHeight="1" x14ac:dyDescent="0.2">
      <c r="A21" s="156" t="s">
        <v>102</v>
      </c>
    </row>
    <row r="22" spans="1:1" ht="22.5" customHeight="1" x14ac:dyDescent="0.2">
      <c r="A22" s="156" t="s">
        <v>159</v>
      </c>
    </row>
    <row r="23" spans="1:1" ht="22.5" customHeight="1" x14ac:dyDescent="0.2"/>
    <row r="24" spans="1:1" ht="22.5" customHeight="1" x14ac:dyDescent="0.2">
      <c r="A24" s="197" t="s">
        <v>116</v>
      </c>
    </row>
    <row r="25" spans="1:1" ht="22.5" customHeight="1" x14ac:dyDescent="0.2">
      <c r="A25" s="156" t="s">
        <v>109</v>
      </c>
    </row>
    <row r="26" spans="1:1" ht="22.5" customHeight="1" x14ac:dyDescent="0.2">
      <c r="A26" s="156" t="s">
        <v>110</v>
      </c>
    </row>
    <row r="27" spans="1:1" ht="22.5" customHeight="1" x14ac:dyDescent="0.2">
      <c r="A27" s="156" t="s">
        <v>111</v>
      </c>
    </row>
    <row r="28" spans="1:1" ht="22.5" customHeight="1" x14ac:dyDescent="0.2"/>
    <row r="29" spans="1:1" ht="22.5" customHeight="1" x14ac:dyDescent="0.2">
      <c r="A29" s="197" t="s">
        <v>105</v>
      </c>
    </row>
    <row r="30" spans="1:1" ht="22.5" customHeight="1" x14ac:dyDescent="0.2">
      <c r="A30" s="156" t="s">
        <v>112</v>
      </c>
    </row>
    <row r="31" spans="1:1" ht="22.5" customHeight="1" x14ac:dyDescent="0.2">
      <c r="A31" s="156" t="s">
        <v>113</v>
      </c>
    </row>
    <row r="32" spans="1:1" ht="22.5" customHeight="1" x14ac:dyDescent="0.2">
      <c r="A32" s="156" t="s">
        <v>114</v>
      </c>
    </row>
    <row r="33" spans="1:1" ht="22.5" customHeight="1" x14ac:dyDescent="0.2">
      <c r="A33" s="156" t="s">
        <v>115</v>
      </c>
    </row>
    <row r="34" spans="1:1" ht="22.5" customHeight="1" x14ac:dyDescent="0.2"/>
    <row r="35" spans="1:1" ht="22.5" customHeight="1" x14ac:dyDescent="0.2"/>
    <row r="36" spans="1:1" ht="22.5" customHeight="1" x14ac:dyDescent="0.2"/>
    <row r="37" spans="1:1" ht="22.5" customHeight="1" x14ac:dyDescent="0.2"/>
    <row r="38" spans="1:1" ht="22.5" customHeight="1" x14ac:dyDescent="0.2"/>
    <row r="39" spans="1:1" ht="22.5" customHeight="1" x14ac:dyDescent="0.2"/>
    <row r="40" spans="1:1" ht="22.5" customHeight="1" x14ac:dyDescent="0.2"/>
    <row r="41" spans="1:1" ht="22.5" customHeight="1" x14ac:dyDescent="0.2"/>
    <row r="42" spans="1:1" ht="22.5" customHeight="1" x14ac:dyDescent="0.2"/>
    <row r="43" spans="1:1" ht="22.5" customHeight="1" x14ac:dyDescent="0.2"/>
    <row r="44" spans="1:1" ht="22.5" customHeight="1" x14ac:dyDescent="0.2"/>
    <row r="45" spans="1:1" ht="22.5" customHeight="1" x14ac:dyDescent="0.2"/>
    <row r="46" spans="1:1" ht="22.5" customHeight="1" x14ac:dyDescent="0.2"/>
    <row r="47" spans="1:1" ht="22.5" customHeight="1" x14ac:dyDescent="0.2"/>
    <row r="48" spans="1:1"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sheetData>
  <mergeCells count="1">
    <mergeCell ref="A1:E1"/>
  </mergeCells>
  <phoneticPr fontId="2"/>
  <pageMargins left="0.70866141732283472" right="0.19685039370078741" top="0.74803149606299213" bottom="0.74803149606299213" header="0.31496062992125984" footer="0.31496062992125984"/>
  <pageSetup paperSize="9" scale="98"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view="pageBreakPreview" topLeftCell="J1" zoomScale="87" zoomScaleNormal="100" zoomScaleSheetLayoutView="87" workbookViewId="0">
      <selection activeCell="I20" sqref="I20"/>
    </sheetView>
  </sheetViews>
  <sheetFormatPr defaultColWidth="8.88671875" defaultRowHeight="17.399999999999999" x14ac:dyDescent="0.2"/>
  <cols>
    <col min="1" max="8" width="8.88671875" style="156"/>
    <col min="9" max="9" width="11.6640625" style="156" customWidth="1"/>
    <col min="10" max="16384" width="8.88671875" style="156"/>
  </cols>
  <sheetData>
    <row r="1" spans="1:12" ht="28.8" x14ac:dyDescent="0.2">
      <c r="A1" s="404" t="s">
        <v>117</v>
      </c>
      <c r="B1" s="404"/>
      <c r="C1" s="404"/>
      <c r="D1" s="404"/>
      <c r="E1" s="404"/>
      <c r="F1" s="404"/>
      <c r="G1" s="404"/>
      <c r="H1" s="404"/>
      <c r="I1" s="404"/>
      <c r="J1" s="404"/>
      <c r="K1" s="404"/>
      <c r="L1" s="404"/>
    </row>
    <row r="2" spans="1:12" ht="6.75" customHeight="1" x14ac:dyDescent="0.2"/>
    <row r="3" spans="1:12" s="197" customFormat="1" x14ac:dyDescent="0.2">
      <c r="A3" s="259" t="s">
        <v>148</v>
      </c>
      <c r="B3" s="259"/>
      <c r="C3" s="259"/>
      <c r="D3" s="259"/>
      <c r="E3" s="259"/>
      <c r="F3" s="259"/>
      <c r="G3" s="259"/>
      <c r="H3" s="259"/>
      <c r="I3" s="259"/>
      <c r="J3" s="259"/>
      <c r="K3" s="259"/>
      <c r="L3" s="259"/>
    </row>
    <row r="6" spans="1:12" x14ac:dyDescent="0.2">
      <c r="F6" s="156" t="s">
        <v>153</v>
      </c>
    </row>
    <row r="7" spans="1:12" x14ac:dyDescent="0.2">
      <c r="F7" s="156" t="s">
        <v>118</v>
      </c>
    </row>
    <row r="8" spans="1:12" x14ac:dyDescent="0.2">
      <c r="F8" s="156" t="s">
        <v>119</v>
      </c>
    </row>
    <row r="12" spans="1:12" s="197" customFormat="1" x14ac:dyDescent="0.2">
      <c r="A12" s="259" t="s">
        <v>149</v>
      </c>
      <c r="B12" s="259"/>
      <c r="C12" s="259"/>
      <c r="D12" s="259"/>
      <c r="E12" s="259"/>
      <c r="F12" s="259"/>
      <c r="G12" s="259"/>
      <c r="H12" s="259"/>
      <c r="I12" s="259"/>
      <c r="J12" s="259"/>
      <c r="K12" s="259"/>
      <c r="L12" s="259"/>
    </row>
    <row r="14" spans="1:12" x14ac:dyDescent="0.2">
      <c r="B14" s="156" t="s">
        <v>151</v>
      </c>
    </row>
    <row r="15" spans="1:12" x14ac:dyDescent="0.2">
      <c r="B15" s="157" t="s">
        <v>147</v>
      </c>
    </row>
    <row r="16" spans="1:12" x14ac:dyDescent="0.2">
      <c r="B16" s="156" t="s">
        <v>152</v>
      </c>
    </row>
    <row r="17" spans="1:12" x14ac:dyDescent="0.2">
      <c r="B17" s="156" t="s">
        <v>154</v>
      </c>
    </row>
    <row r="18" spans="1:12" x14ac:dyDescent="0.2">
      <c r="B18" s="157" t="s">
        <v>147</v>
      </c>
    </row>
    <row r="19" spans="1:12" x14ac:dyDescent="0.2">
      <c r="B19" s="156" t="s">
        <v>213</v>
      </c>
    </row>
    <row r="20" spans="1:12" ht="18" thickBot="1" x14ac:dyDescent="0.25"/>
    <row r="21" spans="1:12" x14ac:dyDescent="0.2">
      <c r="B21" s="258" t="s">
        <v>150</v>
      </c>
      <c r="C21" s="253"/>
      <c r="D21" s="253"/>
      <c r="E21" s="253"/>
      <c r="F21" s="253"/>
      <c r="G21" s="253"/>
      <c r="H21" s="253"/>
      <c r="I21" s="253"/>
      <c r="J21" s="253"/>
      <c r="K21" s="254"/>
    </row>
    <row r="22" spans="1:12" ht="18" thickBot="1" x14ac:dyDescent="0.25">
      <c r="B22" s="255" t="s">
        <v>212</v>
      </c>
      <c r="C22" s="256"/>
      <c r="D22" s="256"/>
      <c r="E22" s="256"/>
      <c r="F22" s="256"/>
      <c r="G22" s="256"/>
      <c r="H22" s="256"/>
      <c r="I22" s="256"/>
      <c r="J22" s="256"/>
      <c r="K22" s="257"/>
    </row>
    <row r="24" spans="1:12" s="197" customFormat="1" x14ac:dyDescent="0.2">
      <c r="A24" s="259" t="s">
        <v>120</v>
      </c>
      <c r="B24" s="259"/>
      <c r="C24" s="259"/>
      <c r="D24" s="259"/>
      <c r="E24" s="259"/>
      <c r="F24" s="259"/>
      <c r="G24" s="259"/>
      <c r="H24" s="259"/>
      <c r="I24" s="259"/>
      <c r="J24" s="259"/>
      <c r="K24" s="259"/>
      <c r="L24" s="259"/>
    </row>
    <row r="25" spans="1:12" s="197" customFormat="1" x14ac:dyDescent="0.2"/>
    <row r="26" spans="1:12" x14ac:dyDescent="0.2">
      <c r="B26" s="156" t="s">
        <v>156</v>
      </c>
    </row>
    <row r="27" spans="1:12" ht="15.75" customHeight="1" x14ac:dyDescent="0.2"/>
    <row r="28" spans="1:12" ht="15.75" customHeight="1" x14ac:dyDescent="0.2">
      <c r="A28" s="251"/>
      <c r="G28" s="157" t="s">
        <v>155</v>
      </c>
    </row>
    <row r="29" spans="1:12" ht="15.75" customHeight="1" x14ac:dyDescent="0.2"/>
    <row r="30" spans="1:12" ht="15.75" customHeight="1" x14ac:dyDescent="0.2"/>
    <row r="31" spans="1:12" x14ac:dyDescent="0.2">
      <c r="B31" s="156" t="s">
        <v>157</v>
      </c>
    </row>
    <row r="44" spans="1:12" s="197" customFormat="1" x14ac:dyDescent="0.2">
      <c r="A44" s="259" t="s">
        <v>158</v>
      </c>
      <c r="B44" s="259"/>
      <c r="C44" s="259"/>
      <c r="D44" s="259"/>
      <c r="E44" s="259"/>
      <c r="F44" s="259"/>
      <c r="G44" s="259"/>
      <c r="H44" s="259"/>
      <c r="I44" s="259"/>
      <c r="J44" s="259"/>
      <c r="K44" s="259"/>
      <c r="L44" s="259"/>
    </row>
    <row r="46" spans="1:12" x14ac:dyDescent="0.2">
      <c r="A46" s="259" t="s">
        <v>196</v>
      </c>
      <c r="B46" s="252"/>
      <c r="C46" s="252"/>
      <c r="D46" s="252"/>
      <c r="E46" s="252"/>
      <c r="F46" s="252"/>
      <c r="G46" s="252"/>
      <c r="H46" s="252"/>
      <c r="I46" s="252"/>
      <c r="J46" s="252"/>
      <c r="K46" s="252"/>
      <c r="L46" s="252"/>
    </row>
  </sheetData>
  <mergeCells count="1">
    <mergeCell ref="A1:L1"/>
  </mergeCells>
  <phoneticPr fontId="2"/>
  <pageMargins left="0.19685039370078741" right="0.19685039370078741" top="0.19685039370078741" bottom="0.19685039370078741" header="0.31496062992125984" footer="0.31496062992125984"/>
  <pageSetup paperSize="9" scale="85"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M1002"/>
  <sheetViews>
    <sheetView topLeftCell="A21" zoomScale="85" zoomScaleNormal="85" workbookViewId="0">
      <selection activeCell="B57" sqref="B57"/>
    </sheetView>
  </sheetViews>
  <sheetFormatPr defaultColWidth="8.88671875" defaultRowHeight="17.399999999999999" x14ac:dyDescent="0.5"/>
  <cols>
    <col min="1" max="1" width="33.44140625" style="155" customWidth="1"/>
    <col min="2" max="2" width="14.33203125" style="157" customWidth="1"/>
    <col min="3" max="3" width="39.6640625" style="157" customWidth="1"/>
    <col min="4" max="4" width="8.88671875" style="182" customWidth="1"/>
    <col min="5" max="5" width="9" style="157" customWidth="1"/>
    <col min="6" max="6" width="11.44140625" style="182" customWidth="1"/>
    <col min="7" max="7" width="11.44140625" style="157" customWidth="1"/>
    <col min="8" max="9" width="10" style="157" customWidth="1"/>
    <col min="10" max="11" width="8.88671875" style="157"/>
    <col min="12" max="13" width="8.88671875" style="156"/>
  </cols>
  <sheetData>
    <row r="1" spans="1:13" x14ac:dyDescent="0.2">
      <c r="A1" s="183" t="s">
        <v>86</v>
      </c>
    </row>
    <row r="2" spans="1:13" ht="33.75" customHeight="1" x14ac:dyDescent="0.5">
      <c r="C2" s="165" t="s">
        <v>89</v>
      </c>
      <c r="D2" s="188"/>
      <c r="E2" s="183"/>
      <c r="G2" s="183"/>
    </row>
    <row r="3" spans="1:13" s="161" customFormat="1" ht="25.35" customHeight="1" x14ac:dyDescent="0.45">
      <c r="A3" s="187"/>
      <c r="B3" s="159"/>
      <c r="C3" s="159"/>
      <c r="D3" s="308"/>
      <c r="E3" s="308"/>
      <c r="F3" s="308"/>
      <c r="G3" s="308"/>
      <c r="H3" s="308"/>
      <c r="I3" s="308"/>
      <c r="J3" s="308"/>
      <c r="K3" s="308"/>
      <c r="L3" s="308"/>
      <c r="M3" s="160"/>
    </row>
    <row r="4" spans="1:13" s="161" customFormat="1" ht="16.2" x14ac:dyDescent="0.2">
      <c r="A4" s="417" t="s">
        <v>38</v>
      </c>
      <c r="B4" s="415" t="s">
        <v>39</v>
      </c>
      <c r="C4" s="413" t="s">
        <v>75</v>
      </c>
      <c r="D4" s="418" t="s">
        <v>194</v>
      </c>
      <c r="E4" s="419" t="s">
        <v>195</v>
      </c>
      <c r="F4" s="195" t="s">
        <v>77</v>
      </c>
      <c r="G4" s="196" t="s">
        <v>76</v>
      </c>
      <c r="H4" s="408" t="s">
        <v>88</v>
      </c>
      <c r="I4" s="159"/>
      <c r="J4" s="160"/>
      <c r="K4" s="160"/>
    </row>
    <row r="5" spans="1:13" s="161" customFormat="1" ht="16.8" thickBot="1" x14ac:dyDescent="0.25">
      <c r="A5" s="417"/>
      <c r="B5" s="416"/>
      <c r="C5" s="414"/>
      <c r="D5" s="418"/>
      <c r="E5" s="420"/>
      <c r="F5" s="186" t="s">
        <v>84</v>
      </c>
      <c r="G5" s="190" t="s">
        <v>84</v>
      </c>
      <c r="H5" s="409"/>
      <c r="I5" s="159"/>
      <c r="J5" s="160"/>
      <c r="K5" s="160"/>
    </row>
    <row r="6" spans="1:13" ht="18" thickBot="1" x14ac:dyDescent="0.5">
      <c r="A6" s="162" t="s">
        <v>182</v>
      </c>
      <c r="B6" s="163"/>
      <c r="C6" s="189"/>
      <c r="D6" s="310"/>
      <c r="E6" s="311">
        <f>D2*D6</f>
        <v>0</v>
      </c>
      <c r="F6" s="191">
        <f>SUM(F7:F10)/$F$53</f>
        <v>0.23728813559322035</v>
      </c>
      <c r="G6" s="191">
        <f>SUM(G7:G10)/$G$53</f>
        <v>0.23728813559322035</v>
      </c>
      <c r="H6" s="194"/>
      <c r="J6" s="156"/>
      <c r="K6" s="156"/>
      <c r="L6"/>
      <c r="M6"/>
    </row>
    <row r="7" spans="1:13" x14ac:dyDescent="0.45">
      <c r="A7" s="152" t="s">
        <v>180</v>
      </c>
      <c r="B7" s="158" t="s">
        <v>134</v>
      </c>
      <c r="C7" s="184" t="s">
        <v>262</v>
      </c>
      <c r="D7" s="304"/>
      <c r="E7" s="312">
        <f>($D$2*D6)*D7</f>
        <v>0</v>
      </c>
      <c r="F7" s="158">
        <f>G7/4</f>
        <v>3.75</v>
      </c>
      <c r="G7" s="192">
        <f>スケジュール!L256</f>
        <v>15</v>
      </c>
      <c r="H7" s="405">
        <f>SUM(G7:G10)</f>
        <v>28</v>
      </c>
      <c r="J7" s="156"/>
      <c r="K7" s="156"/>
      <c r="L7"/>
      <c r="M7"/>
    </row>
    <row r="8" spans="1:13" x14ac:dyDescent="0.45">
      <c r="A8" s="152" t="s">
        <v>61</v>
      </c>
      <c r="B8" s="158" t="s">
        <v>24</v>
      </c>
      <c r="C8" s="184" t="s">
        <v>263</v>
      </c>
      <c r="D8" s="304"/>
      <c r="E8" s="312">
        <f>($D$2*D6)*D8</f>
        <v>0</v>
      </c>
      <c r="F8" s="158">
        <f>G8/4</f>
        <v>3</v>
      </c>
      <c r="G8" s="192">
        <f>スケジュール!L257</f>
        <v>12</v>
      </c>
      <c r="H8" s="406"/>
      <c r="J8" s="156"/>
      <c r="K8" s="156"/>
      <c r="L8"/>
      <c r="M8"/>
    </row>
    <row r="9" spans="1:13" x14ac:dyDescent="0.45">
      <c r="A9" s="152" t="s">
        <v>181</v>
      </c>
      <c r="B9" s="158" t="s">
        <v>199</v>
      </c>
      <c r="C9" s="184"/>
      <c r="D9" s="305"/>
      <c r="E9" s="312">
        <f>($D$2*D6)*D9</f>
        <v>0</v>
      </c>
      <c r="F9" s="158">
        <f>G9/4</f>
        <v>0</v>
      </c>
      <c r="G9" s="192">
        <f>スケジュール!L258</f>
        <v>0</v>
      </c>
      <c r="H9" s="406"/>
      <c r="J9" s="156"/>
      <c r="K9" s="156"/>
      <c r="L9"/>
      <c r="M9"/>
    </row>
    <row r="10" spans="1:13" ht="18" thickBot="1" x14ac:dyDescent="0.5">
      <c r="A10" s="152" t="s">
        <v>65</v>
      </c>
      <c r="B10" s="233" t="s">
        <v>28</v>
      </c>
      <c r="C10" s="184"/>
      <c r="D10" s="306"/>
      <c r="E10" s="312">
        <f>($D$2*D6)*D10</f>
        <v>0</v>
      </c>
      <c r="F10" s="158">
        <f>G10/4</f>
        <v>0.25</v>
      </c>
      <c r="G10" s="192">
        <f>スケジュール!L259</f>
        <v>1</v>
      </c>
      <c r="H10" s="407"/>
      <c r="J10" s="156"/>
      <c r="K10" s="156"/>
      <c r="L10"/>
      <c r="M10"/>
    </row>
    <row r="11" spans="1:13" ht="18" thickBot="1" x14ac:dyDescent="0.5">
      <c r="A11" s="164" t="s">
        <v>183</v>
      </c>
      <c r="B11" s="163"/>
      <c r="C11" s="189"/>
      <c r="D11" s="310"/>
      <c r="E11" s="311">
        <f>$D$2*D11</f>
        <v>0</v>
      </c>
      <c r="F11" s="193">
        <f>SUM(F12:F17)/$F$53</f>
        <v>8.4745762711864403E-2</v>
      </c>
      <c r="G11" s="193">
        <f>SUM(G12:G17)/$G$53</f>
        <v>8.4745762711864403E-2</v>
      </c>
      <c r="H11" s="194"/>
      <c r="J11" s="156"/>
      <c r="K11" s="156"/>
      <c r="L11"/>
      <c r="M11"/>
    </row>
    <row r="12" spans="1:13" x14ac:dyDescent="0.45">
      <c r="A12" s="152" t="s">
        <v>62</v>
      </c>
      <c r="B12" s="158" t="s">
        <v>25</v>
      </c>
      <c r="C12" s="184" t="s">
        <v>310</v>
      </c>
      <c r="D12" s="304"/>
      <c r="E12" s="312">
        <f t="shared" ref="E12:E17" si="0">($D$2*$D$11)*D12</f>
        <v>0</v>
      </c>
      <c r="F12" s="158">
        <f t="shared" ref="F12:F17" si="1">G12/4</f>
        <v>0.25</v>
      </c>
      <c r="G12" s="192">
        <f>スケジュール!L261</f>
        <v>1</v>
      </c>
      <c r="H12" s="405">
        <f>SUM(G12:G17)</f>
        <v>10</v>
      </c>
      <c r="J12" s="156"/>
      <c r="K12" s="156"/>
      <c r="L12"/>
      <c r="M12"/>
    </row>
    <row r="13" spans="1:13" x14ac:dyDescent="0.45">
      <c r="A13" s="152" t="s">
        <v>63</v>
      </c>
      <c r="B13" s="158" t="s">
        <v>26</v>
      </c>
      <c r="C13" s="184" t="s">
        <v>263</v>
      </c>
      <c r="D13" s="304"/>
      <c r="E13" s="312">
        <f t="shared" si="0"/>
        <v>0</v>
      </c>
      <c r="F13" s="158">
        <f t="shared" si="1"/>
        <v>1.5</v>
      </c>
      <c r="G13" s="192">
        <f>スケジュール!L262</f>
        <v>6</v>
      </c>
      <c r="H13" s="406"/>
      <c r="J13" s="156"/>
      <c r="K13" s="156"/>
      <c r="L13"/>
      <c r="M13"/>
    </row>
    <row r="14" spans="1:13" x14ac:dyDescent="0.45">
      <c r="A14" s="152" t="s">
        <v>141</v>
      </c>
      <c r="B14" s="158" t="s">
        <v>144</v>
      </c>
      <c r="C14" s="184" t="s">
        <v>259</v>
      </c>
      <c r="D14" s="305"/>
      <c r="E14" s="312">
        <f t="shared" si="0"/>
        <v>0</v>
      </c>
      <c r="F14" s="158">
        <f t="shared" ref="F14" si="2">G14/4</f>
        <v>0.75</v>
      </c>
      <c r="G14" s="192">
        <f>スケジュール!L263</f>
        <v>3</v>
      </c>
      <c r="H14" s="406"/>
      <c r="J14" s="156"/>
      <c r="K14" s="156"/>
      <c r="L14"/>
      <c r="M14"/>
    </row>
    <row r="15" spans="1:13" x14ac:dyDescent="0.45">
      <c r="A15" s="152" t="s">
        <v>64</v>
      </c>
      <c r="B15" s="158" t="s">
        <v>27</v>
      </c>
      <c r="C15" s="184"/>
      <c r="D15" s="305"/>
      <c r="E15" s="312">
        <f t="shared" si="0"/>
        <v>0</v>
      </c>
      <c r="F15" s="158">
        <f t="shared" si="1"/>
        <v>0</v>
      </c>
      <c r="G15" s="192">
        <f>スケジュール!L264</f>
        <v>0</v>
      </c>
      <c r="H15" s="406"/>
      <c r="J15" s="156"/>
      <c r="K15" s="156"/>
      <c r="L15"/>
      <c r="M15"/>
    </row>
    <row r="16" spans="1:13" x14ac:dyDescent="0.45">
      <c r="A16" s="153" t="s">
        <v>72</v>
      </c>
      <c r="B16" s="158" t="s">
        <v>72</v>
      </c>
      <c r="C16" s="184"/>
      <c r="D16" s="305"/>
      <c r="E16" s="313">
        <f t="shared" si="0"/>
        <v>0</v>
      </c>
      <c r="F16" s="158">
        <f>G16/4</f>
        <v>0</v>
      </c>
      <c r="G16" s="192">
        <f>スケジュール!L266</f>
        <v>0</v>
      </c>
      <c r="H16" s="406"/>
      <c r="J16" s="156"/>
      <c r="K16" s="156"/>
      <c r="L16"/>
      <c r="M16"/>
    </row>
    <row r="17" spans="1:13" ht="18" thickBot="1" x14ac:dyDescent="0.5">
      <c r="A17" s="153" t="s">
        <v>73</v>
      </c>
      <c r="B17" s="158" t="s">
        <v>80</v>
      </c>
      <c r="C17" s="184"/>
      <c r="D17" s="306"/>
      <c r="E17" s="312">
        <f t="shared" si="0"/>
        <v>0</v>
      </c>
      <c r="F17" s="158">
        <f t="shared" si="1"/>
        <v>0</v>
      </c>
      <c r="G17" s="192">
        <f>スケジュール!L266</f>
        <v>0</v>
      </c>
      <c r="H17" s="407"/>
      <c r="J17" s="156"/>
      <c r="K17" s="156"/>
      <c r="L17"/>
      <c r="M17"/>
    </row>
    <row r="18" spans="1:13" ht="18" thickBot="1" x14ac:dyDescent="0.5">
      <c r="A18" s="164" t="s">
        <v>184</v>
      </c>
      <c r="B18" s="163"/>
      <c r="C18" s="189"/>
      <c r="D18" s="310"/>
      <c r="E18" s="311">
        <f>$D$2*D18</f>
        <v>0</v>
      </c>
      <c r="F18" s="309">
        <f>SUM(F19:F34)/$F$53</f>
        <v>0.38983050847457629</v>
      </c>
      <c r="G18" s="193">
        <f>SUM(G19:G25)/$G$53</f>
        <v>0.22033898305084745</v>
      </c>
      <c r="H18" s="194"/>
      <c r="J18" s="156"/>
      <c r="K18" s="156"/>
      <c r="L18"/>
      <c r="M18"/>
    </row>
    <row r="19" spans="1:13" x14ac:dyDescent="0.45">
      <c r="A19" s="152" t="s">
        <v>67</v>
      </c>
      <c r="B19" s="158" t="s">
        <v>34</v>
      </c>
      <c r="C19" s="184" t="s">
        <v>264</v>
      </c>
      <c r="D19" s="304"/>
      <c r="E19" s="312">
        <f t="shared" ref="E19" si="3">($D$2*$D$18)*D19</f>
        <v>0</v>
      </c>
      <c r="F19" s="158">
        <f t="shared" ref="F19" si="4">G19/4</f>
        <v>1.75</v>
      </c>
      <c r="G19" s="192">
        <f>スケジュール!L268</f>
        <v>7</v>
      </c>
      <c r="H19" s="412">
        <f>SUM(G19:G31)</f>
        <v>46</v>
      </c>
      <c r="J19" s="156"/>
      <c r="K19" s="156"/>
      <c r="L19"/>
      <c r="M19"/>
    </row>
    <row r="20" spans="1:13" x14ac:dyDescent="0.45">
      <c r="A20" s="152" t="s">
        <v>185</v>
      </c>
      <c r="B20" s="158" t="s">
        <v>188</v>
      </c>
      <c r="C20" s="184" t="s">
        <v>265</v>
      </c>
      <c r="D20" s="304"/>
      <c r="E20" s="312">
        <f t="shared" ref="E20:E29" si="5">($D$2*$D$18)*D20</f>
        <v>0</v>
      </c>
      <c r="F20" s="158">
        <f t="shared" ref="F20:F29" si="6">G20/4</f>
        <v>2</v>
      </c>
      <c r="G20" s="192">
        <f>スケジュール!L269</f>
        <v>8</v>
      </c>
      <c r="H20" s="406"/>
      <c r="J20" s="156"/>
      <c r="K20" s="156"/>
      <c r="L20"/>
      <c r="M20"/>
    </row>
    <row r="21" spans="1:13" x14ac:dyDescent="0.45">
      <c r="A21" s="152" t="s">
        <v>186</v>
      </c>
      <c r="B21" s="158" t="s">
        <v>35</v>
      </c>
      <c r="C21" s="184" t="s">
        <v>261</v>
      </c>
      <c r="D21" s="305"/>
      <c r="E21" s="312">
        <f t="shared" si="5"/>
        <v>0</v>
      </c>
      <c r="F21" s="158">
        <f t="shared" si="6"/>
        <v>0.5</v>
      </c>
      <c r="G21" s="192">
        <f>スケジュール!L270</f>
        <v>2</v>
      </c>
      <c r="H21" s="406"/>
      <c r="J21" s="156"/>
      <c r="K21" s="156"/>
      <c r="L21"/>
      <c r="M21"/>
    </row>
    <row r="22" spans="1:13" x14ac:dyDescent="0.45">
      <c r="A22" s="152" t="s">
        <v>187</v>
      </c>
      <c r="B22" s="158" t="s">
        <v>36</v>
      </c>
      <c r="C22" s="184" t="s">
        <v>269</v>
      </c>
      <c r="D22" s="305"/>
      <c r="E22" s="312">
        <f t="shared" si="5"/>
        <v>0</v>
      </c>
      <c r="F22" s="158">
        <f t="shared" si="6"/>
        <v>0.75</v>
      </c>
      <c r="G22" s="192">
        <f>スケジュール!L271</f>
        <v>3</v>
      </c>
      <c r="H22" s="406"/>
      <c r="J22" s="156"/>
      <c r="K22" s="156"/>
      <c r="L22"/>
      <c r="M22"/>
    </row>
    <row r="23" spans="1:13" x14ac:dyDescent="0.45">
      <c r="A23" s="152" t="s">
        <v>68</v>
      </c>
      <c r="B23" s="158" t="s">
        <v>52</v>
      </c>
      <c r="C23" s="184" t="s">
        <v>261</v>
      </c>
      <c r="D23" s="305"/>
      <c r="E23" s="312">
        <f t="shared" si="5"/>
        <v>0</v>
      </c>
      <c r="F23" s="158">
        <f t="shared" si="6"/>
        <v>0.5</v>
      </c>
      <c r="G23" s="192">
        <f>スケジュール!L272</f>
        <v>2</v>
      </c>
      <c r="H23" s="406"/>
      <c r="J23" s="156"/>
      <c r="K23" s="156"/>
      <c r="L23"/>
      <c r="M23"/>
    </row>
    <row r="24" spans="1:13" x14ac:dyDescent="0.45">
      <c r="A24" s="152" t="s">
        <v>227</v>
      </c>
      <c r="B24" s="158" t="s">
        <v>227</v>
      </c>
      <c r="C24" s="184" t="s">
        <v>261</v>
      </c>
      <c r="D24" s="305"/>
      <c r="E24" s="312">
        <f t="shared" si="5"/>
        <v>0</v>
      </c>
      <c r="F24" s="158">
        <f t="shared" si="6"/>
        <v>0.5</v>
      </c>
      <c r="G24" s="192">
        <f>スケジュール!L273</f>
        <v>2</v>
      </c>
      <c r="H24" s="406"/>
      <c r="J24" s="156"/>
      <c r="K24" s="156"/>
      <c r="L24"/>
      <c r="M24"/>
    </row>
    <row r="25" spans="1:13" x14ac:dyDescent="0.45">
      <c r="A25" s="152" t="s">
        <v>201</v>
      </c>
      <c r="B25" s="158" t="s">
        <v>202</v>
      </c>
      <c r="C25" s="184" t="s">
        <v>261</v>
      </c>
      <c r="D25" s="305"/>
      <c r="E25" s="312">
        <f t="shared" si="5"/>
        <v>0</v>
      </c>
      <c r="F25" s="158">
        <f t="shared" si="6"/>
        <v>0.5</v>
      </c>
      <c r="G25" s="192">
        <f>スケジュール!L274</f>
        <v>2</v>
      </c>
      <c r="H25" s="406"/>
      <c r="J25" s="156"/>
      <c r="K25" s="156"/>
      <c r="L25"/>
      <c r="M25"/>
    </row>
    <row r="26" spans="1:13" x14ac:dyDescent="0.45">
      <c r="A26" s="152" t="s">
        <v>189</v>
      </c>
      <c r="B26" s="158" t="s">
        <v>79</v>
      </c>
      <c r="C26" s="299" t="s">
        <v>261</v>
      </c>
      <c r="D26" s="305"/>
      <c r="E26" s="312">
        <f t="shared" si="5"/>
        <v>0</v>
      </c>
      <c r="F26" s="158">
        <f t="shared" si="6"/>
        <v>0.5</v>
      </c>
      <c r="G26" s="192">
        <f>スケジュール!L275</f>
        <v>2</v>
      </c>
      <c r="H26" s="406"/>
      <c r="J26" s="156"/>
      <c r="K26" s="156"/>
      <c r="L26"/>
      <c r="M26"/>
    </row>
    <row r="27" spans="1:13" x14ac:dyDescent="0.45">
      <c r="A27" s="152" t="s">
        <v>190</v>
      </c>
      <c r="B27" s="158" t="s">
        <v>125</v>
      </c>
      <c r="C27" s="299" t="s">
        <v>259</v>
      </c>
      <c r="D27" s="305"/>
      <c r="E27" s="312">
        <f t="shared" si="5"/>
        <v>0</v>
      </c>
      <c r="F27" s="158">
        <f t="shared" si="6"/>
        <v>0.5</v>
      </c>
      <c r="G27" s="192">
        <f>スケジュール!L276</f>
        <v>2</v>
      </c>
      <c r="H27" s="406"/>
      <c r="J27" s="156"/>
      <c r="K27" s="156"/>
      <c r="L27"/>
      <c r="M27"/>
    </row>
    <row r="28" spans="1:13" x14ac:dyDescent="0.45">
      <c r="A28" s="152" t="s">
        <v>54</v>
      </c>
      <c r="B28" s="158" t="s">
        <v>124</v>
      </c>
      <c r="C28" s="299" t="s">
        <v>263</v>
      </c>
      <c r="D28" s="305"/>
      <c r="E28" s="312">
        <f t="shared" si="5"/>
        <v>0</v>
      </c>
      <c r="F28" s="158">
        <f t="shared" si="6"/>
        <v>1</v>
      </c>
      <c r="G28" s="192">
        <f>スケジュール!L277</f>
        <v>4</v>
      </c>
      <c r="H28" s="406"/>
      <c r="J28" s="156"/>
      <c r="K28" s="156"/>
      <c r="L28"/>
      <c r="M28"/>
    </row>
    <row r="29" spans="1:13" x14ac:dyDescent="0.45">
      <c r="A29" s="300" t="s">
        <v>208</v>
      </c>
      <c r="B29" s="158" t="s">
        <v>209</v>
      </c>
      <c r="C29" s="299" t="s">
        <v>266</v>
      </c>
      <c r="D29" s="305"/>
      <c r="E29" s="312">
        <f t="shared" si="5"/>
        <v>0</v>
      </c>
      <c r="F29" s="158">
        <f t="shared" si="6"/>
        <v>0.25</v>
      </c>
      <c r="G29" s="192">
        <f>スケジュール!L278</f>
        <v>1</v>
      </c>
      <c r="H29" s="406"/>
      <c r="J29" s="156"/>
      <c r="K29" s="156"/>
      <c r="L29"/>
      <c r="M29"/>
    </row>
    <row r="30" spans="1:13" x14ac:dyDescent="0.45">
      <c r="A30" s="300" t="s">
        <v>224</v>
      </c>
      <c r="B30" s="158" t="s">
        <v>225</v>
      </c>
      <c r="C30" s="299" t="s">
        <v>267</v>
      </c>
      <c r="D30" s="305"/>
      <c r="E30" s="312">
        <f t="shared" ref="E30:E34" si="7">($D$2*$D$18)*D30</f>
        <v>0</v>
      </c>
      <c r="F30" s="158">
        <f t="shared" ref="F30:F34" si="8">G30/4</f>
        <v>2</v>
      </c>
      <c r="G30" s="192">
        <f>スケジュール!L279</f>
        <v>8</v>
      </c>
      <c r="H30" s="406"/>
      <c r="J30" s="156"/>
      <c r="K30" s="156"/>
      <c r="L30"/>
      <c r="M30"/>
    </row>
    <row r="31" spans="1:13" x14ac:dyDescent="0.45">
      <c r="A31" s="300" t="s">
        <v>232</v>
      </c>
      <c r="B31" s="158" t="s">
        <v>234</v>
      </c>
      <c r="C31" s="299" t="s">
        <v>314</v>
      </c>
      <c r="D31" s="305"/>
      <c r="E31" s="312">
        <f t="shared" si="7"/>
        <v>0</v>
      </c>
      <c r="F31" s="158">
        <f t="shared" si="8"/>
        <v>0.75</v>
      </c>
      <c r="G31" s="192">
        <f>スケジュール!L280</f>
        <v>3</v>
      </c>
      <c r="H31" s="406"/>
      <c r="J31" s="156"/>
      <c r="K31" s="156"/>
      <c r="L31"/>
      <c r="M31"/>
    </row>
    <row r="32" spans="1:13" x14ac:dyDescent="0.45">
      <c r="A32" s="153" t="s">
        <v>58</v>
      </c>
      <c r="B32" s="158" t="s">
        <v>81</v>
      </c>
      <c r="C32" s="299"/>
      <c r="D32" s="305"/>
      <c r="E32" s="312">
        <f t="shared" si="7"/>
        <v>0</v>
      </c>
      <c r="F32" s="158">
        <f t="shared" si="8"/>
        <v>0</v>
      </c>
      <c r="G32" s="192">
        <f>スケジュール!L281</f>
        <v>0</v>
      </c>
      <c r="H32" s="406"/>
      <c r="J32" s="156"/>
      <c r="K32" s="156"/>
      <c r="L32"/>
      <c r="M32"/>
    </row>
    <row r="33" spans="1:13" x14ac:dyDescent="0.45">
      <c r="A33" s="153" t="s">
        <v>57</v>
      </c>
      <c r="B33" s="158" t="s">
        <v>82</v>
      </c>
      <c r="C33" s="299"/>
      <c r="D33" s="305"/>
      <c r="E33" s="312">
        <f t="shared" si="7"/>
        <v>0</v>
      </c>
      <c r="F33" s="158">
        <f t="shared" si="8"/>
        <v>0</v>
      </c>
      <c r="G33" s="192">
        <f>スケジュール!L282</f>
        <v>0</v>
      </c>
      <c r="H33" s="406"/>
      <c r="J33" s="156"/>
      <c r="K33" s="156"/>
      <c r="L33"/>
      <c r="M33"/>
    </row>
    <row r="34" spans="1:13" ht="18" thickBot="1" x14ac:dyDescent="0.5">
      <c r="A34" s="153" t="s">
        <v>74</v>
      </c>
      <c r="B34" s="158" t="s">
        <v>140</v>
      </c>
      <c r="C34" s="299"/>
      <c r="D34" s="305"/>
      <c r="E34" s="312">
        <f t="shared" si="7"/>
        <v>0</v>
      </c>
      <c r="F34" s="158">
        <f t="shared" si="8"/>
        <v>0</v>
      </c>
      <c r="G34" s="192">
        <f>スケジュール!L283</f>
        <v>0</v>
      </c>
      <c r="H34" s="407"/>
      <c r="J34" s="156"/>
      <c r="K34" s="156"/>
      <c r="L34"/>
      <c r="M34"/>
    </row>
    <row r="35" spans="1:13" ht="18" thickBot="1" x14ac:dyDescent="0.5">
      <c r="A35" s="164" t="s">
        <v>191</v>
      </c>
      <c r="B35" s="163"/>
      <c r="C35" s="189"/>
      <c r="D35" s="310"/>
      <c r="E35" s="311">
        <f>$D$2*D35</f>
        <v>0</v>
      </c>
      <c r="F35" s="193">
        <f>SUM(F36:F44)/$F$53</f>
        <v>0.24576271186440679</v>
      </c>
      <c r="G35" s="193">
        <f>SUM(G36:G44)/$G$53</f>
        <v>0.24576271186440679</v>
      </c>
      <c r="H35" s="194"/>
      <c r="J35" s="156"/>
      <c r="K35" s="156"/>
      <c r="L35"/>
      <c r="M35"/>
    </row>
    <row r="36" spans="1:13" x14ac:dyDescent="0.45">
      <c r="A36" s="152" t="s">
        <v>71</v>
      </c>
      <c r="B36" s="158" t="s">
        <v>30</v>
      </c>
      <c r="C36" s="184" t="s">
        <v>269</v>
      </c>
      <c r="D36" s="304"/>
      <c r="E36" s="312">
        <f t="shared" ref="E36:E44" si="9">($D$2*$D$35)*D36</f>
        <v>0</v>
      </c>
      <c r="F36" s="158">
        <f>G36/4</f>
        <v>1.25</v>
      </c>
      <c r="G36" s="192">
        <f>スケジュール!L285</f>
        <v>5</v>
      </c>
      <c r="H36" s="411">
        <f>SUM(G36:G44)</f>
        <v>29</v>
      </c>
      <c r="J36" s="156"/>
      <c r="K36" s="156"/>
      <c r="L36"/>
      <c r="M36"/>
    </row>
    <row r="37" spans="1:13" x14ac:dyDescent="0.45">
      <c r="A37" s="152" t="s">
        <v>70</v>
      </c>
      <c r="B37" s="158" t="s">
        <v>78</v>
      </c>
      <c r="C37" s="184" t="s">
        <v>261</v>
      </c>
      <c r="D37" s="304"/>
      <c r="E37" s="312">
        <f t="shared" si="9"/>
        <v>0</v>
      </c>
      <c r="F37" s="158">
        <f>G37/4</f>
        <v>0.75</v>
      </c>
      <c r="G37" s="192">
        <f>スケジュール!L286</f>
        <v>3</v>
      </c>
      <c r="H37" s="411"/>
      <c r="J37" s="156"/>
      <c r="K37" s="156"/>
      <c r="L37"/>
      <c r="M37"/>
    </row>
    <row r="38" spans="1:13" x14ac:dyDescent="0.45">
      <c r="A38" s="152" t="s">
        <v>69</v>
      </c>
      <c r="B38" s="158" t="s">
        <v>29</v>
      </c>
      <c r="C38" s="184" t="s">
        <v>266</v>
      </c>
      <c r="D38" s="305"/>
      <c r="E38" s="312">
        <f t="shared" si="9"/>
        <v>0</v>
      </c>
      <c r="F38" s="158">
        <f t="shared" ref="F38:F41" si="10">G38/4</f>
        <v>0.75</v>
      </c>
      <c r="G38" s="192">
        <f>スケジュール!L287</f>
        <v>3</v>
      </c>
      <c r="H38" s="411"/>
      <c r="J38" s="156"/>
      <c r="K38" s="156"/>
      <c r="L38"/>
      <c r="M38"/>
    </row>
    <row r="39" spans="1:13" x14ac:dyDescent="0.45">
      <c r="A39" s="152" t="s">
        <v>66</v>
      </c>
      <c r="B39" s="158" t="s">
        <v>33</v>
      </c>
      <c r="C39" s="184" t="s">
        <v>266</v>
      </c>
      <c r="D39" s="305"/>
      <c r="E39" s="312">
        <f t="shared" si="9"/>
        <v>0</v>
      </c>
      <c r="F39" s="158">
        <f t="shared" si="10"/>
        <v>1</v>
      </c>
      <c r="G39" s="192">
        <f>スケジュール!L288</f>
        <v>4</v>
      </c>
      <c r="H39" s="411"/>
      <c r="J39" s="156"/>
      <c r="K39" s="156"/>
      <c r="L39"/>
      <c r="M39"/>
    </row>
    <row r="40" spans="1:13" x14ac:dyDescent="0.45">
      <c r="A40" s="152" t="s">
        <v>206</v>
      </c>
      <c r="B40" s="158" t="s">
        <v>205</v>
      </c>
      <c r="C40" s="184" t="s">
        <v>266</v>
      </c>
      <c r="D40" s="305"/>
      <c r="E40" s="312">
        <f t="shared" si="9"/>
        <v>0</v>
      </c>
      <c r="F40" s="158">
        <f t="shared" ref="F40" si="11">G40/4</f>
        <v>0.25</v>
      </c>
      <c r="G40" s="192">
        <f>スケジュール!L289</f>
        <v>1</v>
      </c>
      <c r="H40" s="411"/>
      <c r="J40" s="156"/>
      <c r="K40" s="156"/>
      <c r="L40"/>
      <c r="M40"/>
    </row>
    <row r="41" spans="1:13" x14ac:dyDescent="0.45">
      <c r="A41" s="152" t="s">
        <v>197</v>
      </c>
      <c r="B41" s="158" t="s">
        <v>198</v>
      </c>
      <c r="C41" s="184" t="s">
        <v>270</v>
      </c>
      <c r="D41" s="305"/>
      <c r="E41" s="312">
        <f t="shared" si="9"/>
        <v>0</v>
      </c>
      <c r="F41" s="158">
        <f t="shared" si="10"/>
        <v>1.5</v>
      </c>
      <c r="G41" s="192">
        <f>スケジュール!L290</f>
        <v>6</v>
      </c>
      <c r="H41" s="411"/>
      <c r="J41" s="156"/>
      <c r="K41" s="156"/>
      <c r="L41"/>
      <c r="M41"/>
    </row>
    <row r="42" spans="1:13" x14ac:dyDescent="0.45">
      <c r="A42" s="152" t="s">
        <v>214</v>
      </c>
      <c r="B42" s="158" t="s">
        <v>31</v>
      </c>
      <c r="C42" s="184" t="s">
        <v>300</v>
      </c>
      <c r="D42" s="305"/>
      <c r="E42" s="312">
        <f t="shared" si="9"/>
        <v>0</v>
      </c>
      <c r="F42" s="158">
        <f t="shared" ref="F42" si="12">G42/4</f>
        <v>0.75</v>
      </c>
      <c r="G42" s="192">
        <f>スケジュール!L291</f>
        <v>3</v>
      </c>
      <c r="H42" s="411"/>
      <c r="J42" s="156"/>
      <c r="K42" s="156"/>
      <c r="L42"/>
      <c r="M42"/>
    </row>
    <row r="43" spans="1:13" x14ac:dyDescent="0.45">
      <c r="A43" s="232" t="s">
        <v>221</v>
      </c>
      <c r="B43" s="233" t="s">
        <v>220</v>
      </c>
      <c r="C43" s="184" t="s">
        <v>261</v>
      </c>
      <c r="D43" s="305"/>
      <c r="E43" s="312">
        <f t="shared" si="9"/>
        <v>0</v>
      </c>
      <c r="F43" s="233">
        <f>G43/4</f>
        <v>1</v>
      </c>
      <c r="G43" s="192">
        <f>スケジュール!L292</f>
        <v>4</v>
      </c>
      <c r="H43" s="411"/>
      <c r="J43" s="156"/>
      <c r="K43" s="156"/>
      <c r="L43"/>
      <c r="M43"/>
    </row>
    <row r="44" spans="1:13" ht="18" thickBot="1" x14ac:dyDescent="0.5">
      <c r="A44" s="232" t="s">
        <v>193</v>
      </c>
      <c r="B44" s="233" t="s">
        <v>32</v>
      </c>
      <c r="C44" s="184"/>
      <c r="D44" s="305"/>
      <c r="E44" s="312">
        <f t="shared" si="9"/>
        <v>0</v>
      </c>
      <c r="F44" s="158">
        <f>G44/4</f>
        <v>0</v>
      </c>
      <c r="G44" s="192">
        <f>スケジュール!L293</f>
        <v>0</v>
      </c>
      <c r="H44" s="412"/>
      <c r="J44" s="156"/>
      <c r="K44" s="156"/>
      <c r="L44"/>
      <c r="M44"/>
    </row>
    <row r="45" spans="1:13" ht="18" thickBot="1" x14ac:dyDescent="0.5">
      <c r="A45" s="164" t="s">
        <v>192</v>
      </c>
      <c r="B45" s="163"/>
      <c r="C45" s="189"/>
      <c r="D45" s="310"/>
      <c r="E45" s="311">
        <f>$D$2*D45</f>
        <v>0</v>
      </c>
      <c r="F45" s="191">
        <f>SUM(F46:F51)/$F$53</f>
        <v>4.2372881355932202E-2</v>
      </c>
      <c r="G45" s="193">
        <f>SUM(G46:G51)/$G$53</f>
        <v>4.2372881355932202E-2</v>
      </c>
      <c r="H45" s="303"/>
      <c r="J45" s="156"/>
      <c r="K45" s="156"/>
      <c r="L45"/>
      <c r="M45"/>
    </row>
    <row r="46" spans="1:13" x14ac:dyDescent="0.45">
      <c r="A46" s="300" t="s">
        <v>217</v>
      </c>
      <c r="B46" s="158" t="s">
        <v>218</v>
      </c>
      <c r="C46" s="184" t="s">
        <v>259</v>
      </c>
      <c r="D46" s="304"/>
      <c r="E46" s="312">
        <f t="shared" ref="E46:E51" si="13">($D$2*$D$45)*D46</f>
        <v>0</v>
      </c>
      <c r="F46" s="158">
        <f t="shared" ref="F46:F48" si="14">G46/4</f>
        <v>0</v>
      </c>
      <c r="G46" s="266">
        <f>スケジュール!L295</f>
        <v>0</v>
      </c>
      <c r="H46" s="412">
        <f>SUM(G46:G51)</f>
        <v>5</v>
      </c>
      <c r="J46" s="156"/>
      <c r="K46" s="156"/>
      <c r="L46"/>
      <c r="M46"/>
    </row>
    <row r="47" spans="1:13" x14ac:dyDescent="0.45">
      <c r="A47" s="300" t="s">
        <v>228</v>
      </c>
      <c r="B47" s="158" t="s">
        <v>219</v>
      </c>
      <c r="C47" s="184" t="s">
        <v>261</v>
      </c>
      <c r="D47" s="304"/>
      <c r="E47" s="312">
        <f t="shared" si="13"/>
        <v>0</v>
      </c>
      <c r="F47" s="233">
        <f t="shared" si="14"/>
        <v>1.25</v>
      </c>
      <c r="G47" s="266">
        <f>スケジュール!L296</f>
        <v>5</v>
      </c>
      <c r="H47" s="406"/>
      <c r="J47" s="156"/>
      <c r="K47" s="156"/>
      <c r="L47"/>
      <c r="M47"/>
    </row>
    <row r="48" spans="1:13" x14ac:dyDescent="0.45">
      <c r="A48" s="232"/>
      <c r="B48" s="233"/>
      <c r="C48" s="184"/>
      <c r="D48" s="304"/>
      <c r="E48" s="312">
        <f t="shared" si="13"/>
        <v>0</v>
      </c>
      <c r="F48" s="158">
        <f t="shared" si="14"/>
        <v>0</v>
      </c>
      <c r="G48" s="266">
        <f>スケジュール!L297</f>
        <v>0</v>
      </c>
      <c r="H48" s="406"/>
      <c r="J48" s="156"/>
      <c r="K48" s="156"/>
      <c r="L48"/>
      <c r="M48"/>
    </row>
    <row r="49" spans="1:13" x14ac:dyDescent="0.45">
      <c r="A49" s="232"/>
      <c r="B49" s="233"/>
      <c r="C49" s="184"/>
      <c r="D49" s="304"/>
      <c r="E49" s="312">
        <f t="shared" si="13"/>
        <v>0</v>
      </c>
      <c r="F49" s="158">
        <f t="shared" ref="F49:F51" si="15">G49/4</f>
        <v>0</v>
      </c>
      <c r="G49" s="266">
        <f>スケジュール!L298</f>
        <v>0</v>
      </c>
      <c r="H49" s="406"/>
      <c r="J49" s="156"/>
      <c r="K49" s="156"/>
      <c r="L49"/>
      <c r="M49"/>
    </row>
    <row r="50" spans="1:13" x14ac:dyDescent="0.45">
      <c r="A50" s="232"/>
      <c r="B50" s="233"/>
      <c r="C50" s="184"/>
      <c r="D50" s="304"/>
      <c r="E50" s="312">
        <f t="shared" si="13"/>
        <v>0</v>
      </c>
      <c r="F50" s="158">
        <f t="shared" si="15"/>
        <v>0</v>
      </c>
      <c r="G50" s="266">
        <f>スケジュール!L299</f>
        <v>0</v>
      </c>
      <c r="H50" s="406"/>
      <c r="J50" s="156"/>
      <c r="K50" s="156"/>
      <c r="L50"/>
      <c r="M50"/>
    </row>
    <row r="51" spans="1:13" ht="18" thickBot="1" x14ac:dyDescent="0.5">
      <c r="A51" s="232"/>
      <c r="B51" s="233"/>
      <c r="C51" s="184"/>
      <c r="D51" s="304"/>
      <c r="E51" s="312">
        <f t="shared" si="13"/>
        <v>0</v>
      </c>
      <c r="F51" s="158">
        <f t="shared" si="15"/>
        <v>0</v>
      </c>
      <c r="G51" s="266">
        <f>スケジュール!L300</f>
        <v>0</v>
      </c>
      <c r="H51" s="407"/>
      <c r="J51" s="156"/>
      <c r="K51" s="156"/>
      <c r="L51"/>
      <c r="M51"/>
    </row>
    <row r="52" spans="1:13" ht="18" thickBot="1" x14ac:dyDescent="0.5">
      <c r="A52" s="350" t="s">
        <v>210</v>
      </c>
      <c r="B52" s="163"/>
      <c r="C52" s="189"/>
      <c r="D52" s="310"/>
      <c r="E52" s="311">
        <f>$D$2*D52</f>
        <v>0</v>
      </c>
      <c r="F52" s="191" t="e">
        <f>SUM(#REF!)/$F$53</f>
        <v>#REF!</v>
      </c>
      <c r="G52" s="193" t="e">
        <f>SUM(#REF!)/$G$53</f>
        <v>#REF!</v>
      </c>
      <c r="H52" s="303"/>
      <c r="J52" s="156"/>
      <c r="K52" s="156"/>
      <c r="L52"/>
      <c r="M52"/>
    </row>
    <row r="53" spans="1:13" x14ac:dyDescent="0.45">
      <c r="A53" s="246" t="s">
        <v>135</v>
      </c>
      <c r="B53" s="247"/>
      <c r="C53" s="247"/>
      <c r="D53" s="307">
        <f>SUM(D6,D11,D18,D35,D45)</f>
        <v>0</v>
      </c>
      <c r="E53" s="314">
        <f>SUM(E6,E11,E18,E35,E45)</f>
        <v>0</v>
      </c>
      <c r="F53" s="302">
        <f>SUM(F7:F10,F12:F17,F19:F34,F36:F44,F46:F51)</f>
        <v>29.5</v>
      </c>
      <c r="G53" s="302">
        <f>SUM(G7:G10,G12:G17,G19:G34,G36:G44,G46:G51)</f>
        <v>118</v>
      </c>
      <c r="H53" s="263"/>
      <c r="J53" s="156"/>
      <c r="K53" s="156"/>
      <c r="L53"/>
      <c r="M53"/>
    </row>
    <row r="54" spans="1:13" x14ac:dyDescent="0.45">
      <c r="A54" s="154"/>
    </row>
    <row r="55" spans="1:13" x14ac:dyDescent="0.45">
      <c r="A55" s="410" t="s">
        <v>83</v>
      </c>
      <c r="B55" s="410"/>
      <c r="C55" s="183" t="s">
        <v>87</v>
      </c>
    </row>
    <row r="56" spans="1:13" x14ac:dyDescent="0.45">
      <c r="A56" s="185" t="s">
        <v>286</v>
      </c>
      <c r="B56" s="158">
        <f>スケジュール!O256</f>
        <v>32</v>
      </c>
    </row>
    <row r="57" spans="1:13" x14ac:dyDescent="0.45">
      <c r="A57" s="185" t="s">
        <v>259</v>
      </c>
      <c r="B57" s="158">
        <f>スケジュール!O257</f>
        <v>34</v>
      </c>
    </row>
    <row r="58" spans="1:13" x14ac:dyDescent="0.45">
      <c r="A58" s="185" t="s">
        <v>267</v>
      </c>
      <c r="B58" s="158">
        <f>スケジュール!O258</f>
        <v>29</v>
      </c>
    </row>
    <row r="59" spans="1:13" x14ac:dyDescent="0.45">
      <c r="A59" s="185" t="s">
        <v>268</v>
      </c>
      <c r="B59" s="158">
        <f>スケジュール!O259</f>
        <v>22</v>
      </c>
    </row>
    <row r="60" spans="1:13" x14ac:dyDescent="0.45">
      <c r="A60" s="185" t="s">
        <v>310</v>
      </c>
      <c r="B60" s="158">
        <f>スケジュール!O260</f>
        <v>2</v>
      </c>
    </row>
    <row r="61" spans="1:13" x14ac:dyDescent="0.45">
      <c r="A61" s="185" t="s">
        <v>325</v>
      </c>
      <c r="B61" s="158">
        <f>スケジュール!O261</f>
        <v>1</v>
      </c>
    </row>
    <row r="62" spans="1:13" x14ac:dyDescent="0.45">
      <c r="A62" s="185"/>
      <c r="B62" s="158">
        <f>スケジュール!O262</f>
        <v>2</v>
      </c>
    </row>
    <row r="63" spans="1:13" ht="18" thickBot="1" x14ac:dyDescent="0.5">
      <c r="A63" s="264"/>
      <c r="B63" s="265">
        <f>スケジュール!O263</f>
        <v>2</v>
      </c>
    </row>
    <row r="64" spans="1:13" x14ac:dyDescent="0.45">
      <c r="A64" s="262" t="s">
        <v>136</v>
      </c>
      <c r="B64" s="301">
        <f>SUM(B56:B63)</f>
        <v>124</v>
      </c>
    </row>
    <row r="65" spans="1:1" x14ac:dyDescent="0.45">
      <c r="A65" s="154"/>
    </row>
    <row r="66" spans="1:1" x14ac:dyDescent="0.45">
      <c r="A66" s="154"/>
    </row>
    <row r="67" spans="1:1" x14ac:dyDescent="0.45">
      <c r="A67" s="154"/>
    </row>
    <row r="68" spans="1:1" x14ac:dyDescent="0.45">
      <c r="A68" s="154"/>
    </row>
    <row r="69" spans="1:1" x14ac:dyDescent="0.45">
      <c r="A69" s="154"/>
    </row>
    <row r="70" spans="1:1" x14ac:dyDescent="0.45">
      <c r="A70" s="154"/>
    </row>
    <row r="71" spans="1:1" x14ac:dyDescent="0.45">
      <c r="A71" s="154"/>
    </row>
    <row r="72" spans="1:1" x14ac:dyDescent="0.45">
      <c r="A72" s="154"/>
    </row>
    <row r="73" spans="1:1" x14ac:dyDescent="0.45">
      <c r="A73" s="154"/>
    </row>
    <row r="74" spans="1:1" x14ac:dyDescent="0.45">
      <c r="A74" s="154"/>
    </row>
    <row r="75" spans="1:1" x14ac:dyDescent="0.45">
      <c r="A75" s="154"/>
    </row>
    <row r="76" spans="1:1" x14ac:dyDescent="0.45">
      <c r="A76" s="154"/>
    </row>
    <row r="77" spans="1:1" x14ac:dyDescent="0.45">
      <c r="A77" s="154"/>
    </row>
    <row r="78" spans="1:1" x14ac:dyDescent="0.45">
      <c r="A78" s="154"/>
    </row>
    <row r="79" spans="1:1" x14ac:dyDescent="0.45">
      <c r="A79" s="154"/>
    </row>
    <row r="80" spans="1:1" x14ac:dyDescent="0.45">
      <c r="A80" s="154"/>
    </row>
    <row r="81" spans="1:1" x14ac:dyDescent="0.45">
      <c r="A81" s="154"/>
    </row>
    <row r="82" spans="1:1" x14ac:dyDescent="0.45">
      <c r="A82" s="154"/>
    </row>
    <row r="83" spans="1:1" x14ac:dyDescent="0.45">
      <c r="A83" s="154"/>
    </row>
    <row r="84" spans="1:1" x14ac:dyDescent="0.45">
      <c r="A84" s="154"/>
    </row>
    <row r="85" spans="1:1" x14ac:dyDescent="0.45">
      <c r="A85" s="154"/>
    </row>
    <row r="86" spans="1:1" x14ac:dyDescent="0.45">
      <c r="A86" s="154"/>
    </row>
    <row r="87" spans="1:1" x14ac:dyDescent="0.45">
      <c r="A87" s="154"/>
    </row>
    <row r="88" spans="1:1" x14ac:dyDescent="0.45">
      <c r="A88" s="154"/>
    </row>
    <row r="89" spans="1:1" x14ac:dyDescent="0.45">
      <c r="A89" s="154"/>
    </row>
    <row r="90" spans="1:1" x14ac:dyDescent="0.45">
      <c r="A90" s="154"/>
    </row>
    <row r="91" spans="1:1" x14ac:dyDescent="0.45">
      <c r="A91" s="154"/>
    </row>
    <row r="92" spans="1:1" x14ac:dyDescent="0.45">
      <c r="A92" s="154"/>
    </row>
    <row r="93" spans="1:1" x14ac:dyDescent="0.45">
      <c r="A93" s="154"/>
    </row>
    <row r="94" spans="1:1" x14ac:dyDescent="0.45">
      <c r="A94" s="154"/>
    </row>
    <row r="95" spans="1:1" x14ac:dyDescent="0.45">
      <c r="A95" s="154"/>
    </row>
    <row r="96" spans="1:1" x14ac:dyDescent="0.45">
      <c r="A96" s="154"/>
    </row>
    <row r="97" spans="1:1" x14ac:dyDescent="0.45">
      <c r="A97" s="154"/>
    </row>
    <row r="98" spans="1:1" x14ac:dyDescent="0.45">
      <c r="A98" s="154"/>
    </row>
    <row r="99" spans="1:1" x14ac:dyDescent="0.45">
      <c r="A99" s="154"/>
    </row>
    <row r="100" spans="1:1" x14ac:dyDescent="0.45">
      <c r="A100" s="154"/>
    </row>
    <row r="101" spans="1:1" x14ac:dyDescent="0.45">
      <c r="A101" s="154"/>
    </row>
    <row r="102" spans="1:1" x14ac:dyDescent="0.45">
      <c r="A102" s="154"/>
    </row>
    <row r="103" spans="1:1" x14ac:dyDescent="0.45">
      <c r="A103" s="154"/>
    </row>
    <row r="104" spans="1:1" x14ac:dyDescent="0.45">
      <c r="A104" s="154"/>
    </row>
    <row r="105" spans="1:1" x14ac:dyDescent="0.45">
      <c r="A105" s="154"/>
    </row>
    <row r="106" spans="1:1" x14ac:dyDescent="0.45">
      <c r="A106" s="154"/>
    </row>
    <row r="107" spans="1:1" x14ac:dyDescent="0.45">
      <c r="A107" s="154"/>
    </row>
    <row r="108" spans="1:1" x14ac:dyDescent="0.45">
      <c r="A108" s="154"/>
    </row>
    <row r="109" spans="1:1" x14ac:dyDescent="0.45">
      <c r="A109" s="154"/>
    </row>
    <row r="110" spans="1:1" x14ac:dyDescent="0.45">
      <c r="A110" s="154"/>
    </row>
    <row r="111" spans="1:1" x14ac:dyDescent="0.45">
      <c r="A111" s="154"/>
    </row>
    <row r="112" spans="1:1" x14ac:dyDescent="0.45">
      <c r="A112" s="154"/>
    </row>
    <row r="113" spans="1:1" x14ac:dyDescent="0.45">
      <c r="A113" s="154"/>
    </row>
    <row r="114" spans="1:1" x14ac:dyDescent="0.45">
      <c r="A114" s="154"/>
    </row>
    <row r="115" spans="1:1" x14ac:dyDescent="0.45">
      <c r="A115" s="154"/>
    </row>
    <row r="116" spans="1:1" x14ac:dyDescent="0.45">
      <c r="A116" s="154"/>
    </row>
    <row r="117" spans="1:1" x14ac:dyDescent="0.45">
      <c r="A117" s="154"/>
    </row>
    <row r="118" spans="1:1" x14ac:dyDescent="0.45">
      <c r="A118" s="154"/>
    </row>
    <row r="119" spans="1:1" x14ac:dyDescent="0.45">
      <c r="A119" s="154"/>
    </row>
    <row r="120" spans="1:1" x14ac:dyDescent="0.45">
      <c r="A120" s="154"/>
    </row>
    <row r="121" spans="1:1" x14ac:dyDescent="0.45">
      <c r="A121" s="154"/>
    </row>
    <row r="122" spans="1:1" x14ac:dyDescent="0.45">
      <c r="A122" s="154"/>
    </row>
    <row r="123" spans="1:1" x14ac:dyDescent="0.45">
      <c r="A123" s="154"/>
    </row>
    <row r="124" spans="1:1" x14ac:dyDescent="0.45">
      <c r="A124" s="154"/>
    </row>
    <row r="125" spans="1:1" x14ac:dyDescent="0.45">
      <c r="A125" s="154"/>
    </row>
    <row r="126" spans="1:1" x14ac:dyDescent="0.45">
      <c r="A126" s="154"/>
    </row>
    <row r="127" spans="1:1" x14ac:dyDescent="0.45">
      <c r="A127" s="154"/>
    </row>
    <row r="128" spans="1:1" x14ac:dyDescent="0.45">
      <c r="A128" s="154"/>
    </row>
    <row r="129" spans="1:1" x14ac:dyDescent="0.45">
      <c r="A129" s="154"/>
    </row>
    <row r="130" spans="1:1" x14ac:dyDescent="0.45">
      <c r="A130" s="154"/>
    </row>
    <row r="131" spans="1:1" x14ac:dyDescent="0.45">
      <c r="A131" s="154"/>
    </row>
    <row r="132" spans="1:1" x14ac:dyDescent="0.45">
      <c r="A132" s="154"/>
    </row>
    <row r="133" spans="1:1" x14ac:dyDescent="0.45">
      <c r="A133" s="154"/>
    </row>
    <row r="134" spans="1:1" x14ac:dyDescent="0.45">
      <c r="A134" s="154"/>
    </row>
    <row r="135" spans="1:1" x14ac:dyDescent="0.45">
      <c r="A135" s="154"/>
    </row>
    <row r="136" spans="1:1" x14ac:dyDescent="0.45">
      <c r="A136" s="154"/>
    </row>
    <row r="137" spans="1:1" x14ac:dyDescent="0.45">
      <c r="A137" s="154"/>
    </row>
    <row r="138" spans="1:1" x14ac:dyDescent="0.45">
      <c r="A138" s="154"/>
    </row>
    <row r="139" spans="1:1" x14ac:dyDescent="0.45">
      <c r="A139" s="154"/>
    </row>
    <row r="140" spans="1:1" x14ac:dyDescent="0.45">
      <c r="A140" s="154"/>
    </row>
    <row r="141" spans="1:1" x14ac:dyDescent="0.45">
      <c r="A141" s="154"/>
    </row>
    <row r="142" spans="1:1" x14ac:dyDescent="0.45">
      <c r="A142" s="154"/>
    </row>
    <row r="143" spans="1:1" x14ac:dyDescent="0.45">
      <c r="A143" s="154"/>
    </row>
    <row r="144" spans="1:1" x14ac:dyDescent="0.45">
      <c r="A144" s="154"/>
    </row>
    <row r="145" spans="1:1" x14ac:dyDescent="0.45">
      <c r="A145" s="154"/>
    </row>
    <row r="146" spans="1:1" x14ac:dyDescent="0.45">
      <c r="A146" s="154"/>
    </row>
    <row r="147" spans="1:1" x14ac:dyDescent="0.45">
      <c r="A147" s="154"/>
    </row>
    <row r="148" spans="1:1" x14ac:dyDescent="0.45">
      <c r="A148" s="154"/>
    </row>
    <row r="149" spans="1:1" x14ac:dyDescent="0.45">
      <c r="A149" s="154"/>
    </row>
    <row r="150" spans="1:1" x14ac:dyDescent="0.45">
      <c r="A150" s="154"/>
    </row>
    <row r="151" spans="1:1" x14ac:dyDescent="0.45">
      <c r="A151" s="154"/>
    </row>
    <row r="152" spans="1:1" x14ac:dyDescent="0.45">
      <c r="A152" s="154"/>
    </row>
    <row r="153" spans="1:1" x14ac:dyDescent="0.45">
      <c r="A153" s="154"/>
    </row>
    <row r="154" spans="1:1" x14ac:dyDescent="0.45">
      <c r="A154" s="154"/>
    </row>
    <row r="155" spans="1:1" x14ac:dyDescent="0.45">
      <c r="A155" s="154"/>
    </row>
    <row r="156" spans="1:1" x14ac:dyDescent="0.45">
      <c r="A156" s="154"/>
    </row>
    <row r="157" spans="1:1" x14ac:dyDescent="0.45">
      <c r="A157" s="154"/>
    </row>
    <row r="158" spans="1:1" x14ac:dyDescent="0.45">
      <c r="A158" s="154"/>
    </row>
    <row r="159" spans="1:1" x14ac:dyDescent="0.45">
      <c r="A159" s="154"/>
    </row>
    <row r="160" spans="1:1" x14ac:dyDescent="0.45">
      <c r="A160" s="154"/>
    </row>
    <row r="161" spans="1:1" x14ac:dyDescent="0.45">
      <c r="A161" s="154"/>
    </row>
    <row r="162" spans="1:1" x14ac:dyDescent="0.45">
      <c r="A162" s="154"/>
    </row>
    <row r="163" spans="1:1" x14ac:dyDescent="0.45">
      <c r="A163" s="154"/>
    </row>
    <row r="164" spans="1:1" x14ac:dyDescent="0.45">
      <c r="A164" s="154"/>
    </row>
    <row r="165" spans="1:1" x14ac:dyDescent="0.45">
      <c r="A165" s="154"/>
    </row>
    <row r="166" spans="1:1" x14ac:dyDescent="0.45">
      <c r="A166" s="154"/>
    </row>
    <row r="167" spans="1:1" x14ac:dyDescent="0.45">
      <c r="A167" s="154"/>
    </row>
    <row r="168" spans="1:1" x14ac:dyDescent="0.45">
      <c r="A168" s="154"/>
    </row>
    <row r="169" spans="1:1" x14ac:dyDescent="0.45">
      <c r="A169" s="154"/>
    </row>
    <row r="170" spans="1:1" x14ac:dyDescent="0.45">
      <c r="A170" s="154"/>
    </row>
    <row r="171" spans="1:1" x14ac:dyDescent="0.45">
      <c r="A171" s="154"/>
    </row>
    <row r="172" spans="1:1" x14ac:dyDescent="0.45">
      <c r="A172" s="154"/>
    </row>
    <row r="173" spans="1:1" x14ac:dyDescent="0.45">
      <c r="A173" s="154"/>
    </row>
    <row r="174" spans="1:1" x14ac:dyDescent="0.45">
      <c r="A174" s="154"/>
    </row>
    <row r="175" spans="1:1" x14ac:dyDescent="0.45">
      <c r="A175" s="154"/>
    </row>
    <row r="176" spans="1:1" x14ac:dyDescent="0.45">
      <c r="A176" s="154"/>
    </row>
    <row r="177" spans="1:1" x14ac:dyDescent="0.45">
      <c r="A177" s="154"/>
    </row>
    <row r="178" spans="1:1" x14ac:dyDescent="0.45">
      <c r="A178" s="154"/>
    </row>
    <row r="179" spans="1:1" x14ac:dyDescent="0.45">
      <c r="A179" s="154"/>
    </row>
    <row r="180" spans="1:1" x14ac:dyDescent="0.45">
      <c r="A180" s="154"/>
    </row>
    <row r="181" spans="1:1" x14ac:dyDescent="0.45">
      <c r="A181" s="154"/>
    </row>
    <row r="182" spans="1:1" x14ac:dyDescent="0.45">
      <c r="A182" s="154"/>
    </row>
    <row r="183" spans="1:1" x14ac:dyDescent="0.45">
      <c r="A183" s="154"/>
    </row>
    <row r="184" spans="1:1" x14ac:dyDescent="0.45">
      <c r="A184" s="154"/>
    </row>
    <row r="185" spans="1:1" x14ac:dyDescent="0.45">
      <c r="A185" s="154"/>
    </row>
    <row r="186" spans="1:1" x14ac:dyDescent="0.45">
      <c r="A186" s="154"/>
    </row>
    <row r="187" spans="1:1" x14ac:dyDescent="0.45">
      <c r="A187" s="154"/>
    </row>
    <row r="188" spans="1:1" x14ac:dyDescent="0.45">
      <c r="A188" s="154"/>
    </row>
    <row r="189" spans="1:1" x14ac:dyDescent="0.45">
      <c r="A189" s="154"/>
    </row>
    <row r="190" spans="1:1" x14ac:dyDescent="0.45">
      <c r="A190" s="154"/>
    </row>
    <row r="191" spans="1:1" x14ac:dyDescent="0.45">
      <c r="A191" s="154"/>
    </row>
    <row r="192" spans="1:1" x14ac:dyDescent="0.45">
      <c r="A192" s="154"/>
    </row>
    <row r="193" spans="1:1" x14ac:dyDescent="0.45">
      <c r="A193" s="154"/>
    </row>
    <row r="194" spans="1:1" x14ac:dyDescent="0.45">
      <c r="A194" s="154"/>
    </row>
    <row r="195" spans="1:1" x14ac:dyDescent="0.45">
      <c r="A195" s="154"/>
    </row>
    <row r="196" spans="1:1" x14ac:dyDescent="0.45">
      <c r="A196" s="154"/>
    </row>
    <row r="197" spans="1:1" x14ac:dyDescent="0.45">
      <c r="A197" s="154"/>
    </row>
    <row r="198" spans="1:1" x14ac:dyDescent="0.45">
      <c r="A198" s="154"/>
    </row>
    <row r="199" spans="1:1" x14ac:dyDescent="0.45">
      <c r="A199" s="154"/>
    </row>
    <row r="200" spans="1:1" x14ac:dyDescent="0.45">
      <c r="A200" s="154"/>
    </row>
    <row r="201" spans="1:1" x14ac:dyDescent="0.45">
      <c r="A201" s="154"/>
    </row>
    <row r="202" spans="1:1" x14ac:dyDescent="0.45">
      <c r="A202" s="154"/>
    </row>
    <row r="203" spans="1:1" x14ac:dyDescent="0.45">
      <c r="A203" s="154"/>
    </row>
    <row r="204" spans="1:1" x14ac:dyDescent="0.45">
      <c r="A204" s="154"/>
    </row>
    <row r="205" spans="1:1" x14ac:dyDescent="0.45">
      <c r="A205" s="154"/>
    </row>
    <row r="206" spans="1:1" x14ac:dyDescent="0.45">
      <c r="A206" s="154"/>
    </row>
    <row r="207" spans="1:1" x14ac:dyDescent="0.45">
      <c r="A207" s="154"/>
    </row>
    <row r="208" spans="1:1" x14ac:dyDescent="0.45">
      <c r="A208" s="154"/>
    </row>
    <row r="209" spans="1:1" x14ac:dyDescent="0.45">
      <c r="A209" s="154"/>
    </row>
    <row r="210" spans="1:1" x14ac:dyDescent="0.45">
      <c r="A210" s="154"/>
    </row>
    <row r="211" spans="1:1" x14ac:dyDescent="0.45">
      <c r="A211" s="154"/>
    </row>
    <row r="212" spans="1:1" x14ac:dyDescent="0.45">
      <c r="A212" s="154"/>
    </row>
    <row r="213" spans="1:1" x14ac:dyDescent="0.45">
      <c r="A213" s="154"/>
    </row>
    <row r="214" spans="1:1" x14ac:dyDescent="0.45">
      <c r="A214" s="154"/>
    </row>
    <row r="215" spans="1:1" x14ac:dyDescent="0.45">
      <c r="A215" s="154"/>
    </row>
    <row r="216" spans="1:1" x14ac:dyDescent="0.45">
      <c r="A216" s="154"/>
    </row>
    <row r="217" spans="1:1" x14ac:dyDescent="0.45">
      <c r="A217" s="154"/>
    </row>
    <row r="218" spans="1:1" x14ac:dyDescent="0.45">
      <c r="A218" s="154"/>
    </row>
    <row r="219" spans="1:1" x14ac:dyDescent="0.45">
      <c r="A219" s="154"/>
    </row>
    <row r="220" spans="1:1" x14ac:dyDescent="0.45">
      <c r="A220" s="154"/>
    </row>
    <row r="221" spans="1:1" x14ac:dyDescent="0.45">
      <c r="A221" s="154"/>
    </row>
    <row r="222" spans="1:1" x14ac:dyDescent="0.45">
      <c r="A222" s="154"/>
    </row>
    <row r="223" spans="1:1" x14ac:dyDescent="0.45">
      <c r="A223" s="154"/>
    </row>
    <row r="224" spans="1:1" x14ac:dyDescent="0.45">
      <c r="A224" s="154"/>
    </row>
    <row r="225" spans="1:1" x14ac:dyDescent="0.45">
      <c r="A225" s="154"/>
    </row>
    <row r="226" spans="1:1" x14ac:dyDescent="0.45">
      <c r="A226" s="154"/>
    </row>
    <row r="227" spans="1:1" x14ac:dyDescent="0.45">
      <c r="A227" s="154"/>
    </row>
    <row r="228" spans="1:1" x14ac:dyDescent="0.45">
      <c r="A228" s="154"/>
    </row>
    <row r="229" spans="1:1" x14ac:dyDescent="0.45">
      <c r="A229" s="154"/>
    </row>
    <row r="230" spans="1:1" x14ac:dyDescent="0.45">
      <c r="A230" s="154"/>
    </row>
    <row r="231" spans="1:1" x14ac:dyDescent="0.45">
      <c r="A231" s="154"/>
    </row>
    <row r="232" spans="1:1" x14ac:dyDescent="0.45">
      <c r="A232" s="154"/>
    </row>
    <row r="233" spans="1:1" x14ac:dyDescent="0.45">
      <c r="A233" s="154"/>
    </row>
    <row r="234" spans="1:1" x14ac:dyDescent="0.45">
      <c r="A234" s="154"/>
    </row>
    <row r="235" spans="1:1" x14ac:dyDescent="0.45">
      <c r="A235" s="154"/>
    </row>
    <row r="236" spans="1:1" x14ac:dyDescent="0.45">
      <c r="A236" s="154"/>
    </row>
    <row r="237" spans="1:1" x14ac:dyDescent="0.45">
      <c r="A237" s="154"/>
    </row>
    <row r="238" spans="1:1" x14ac:dyDescent="0.45">
      <c r="A238" s="154"/>
    </row>
    <row r="239" spans="1:1" x14ac:dyDescent="0.45">
      <c r="A239" s="154"/>
    </row>
    <row r="240" spans="1:1" x14ac:dyDescent="0.45">
      <c r="A240" s="154"/>
    </row>
    <row r="241" spans="1:1" x14ac:dyDescent="0.45">
      <c r="A241" s="154"/>
    </row>
    <row r="242" spans="1:1" x14ac:dyDescent="0.45">
      <c r="A242" s="154"/>
    </row>
    <row r="243" spans="1:1" x14ac:dyDescent="0.45">
      <c r="A243" s="154"/>
    </row>
    <row r="244" spans="1:1" x14ac:dyDescent="0.45">
      <c r="A244" s="154"/>
    </row>
    <row r="245" spans="1:1" x14ac:dyDescent="0.45">
      <c r="A245" s="154"/>
    </row>
    <row r="246" spans="1:1" x14ac:dyDescent="0.45">
      <c r="A246" s="154"/>
    </row>
    <row r="247" spans="1:1" x14ac:dyDescent="0.45">
      <c r="A247" s="154"/>
    </row>
    <row r="248" spans="1:1" x14ac:dyDescent="0.45">
      <c r="A248" s="154"/>
    </row>
    <row r="249" spans="1:1" x14ac:dyDescent="0.45">
      <c r="A249" s="154"/>
    </row>
    <row r="250" spans="1:1" x14ac:dyDescent="0.45">
      <c r="A250" s="154"/>
    </row>
    <row r="251" spans="1:1" x14ac:dyDescent="0.45">
      <c r="A251" s="154"/>
    </row>
    <row r="252" spans="1:1" x14ac:dyDescent="0.45">
      <c r="A252" s="154"/>
    </row>
    <row r="253" spans="1:1" x14ac:dyDescent="0.45">
      <c r="A253" s="154"/>
    </row>
    <row r="254" spans="1:1" x14ac:dyDescent="0.45">
      <c r="A254" s="154"/>
    </row>
    <row r="255" spans="1:1" x14ac:dyDescent="0.45">
      <c r="A255" s="154"/>
    </row>
    <row r="256" spans="1:1" x14ac:dyDescent="0.45">
      <c r="A256" s="154"/>
    </row>
    <row r="257" spans="1:1" x14ac:dyDescent="0.45">
      <c r="A257" s="154"/>
    </row>
    <row r="258" spans="1:1" x14ac:dyDescent="0.45">
      <c r="A258" s="154"/>
    </row>
    <row r="259" spans="1:1" x14ac:dyDescent="0.45">
      <c r="A259" s="154"/>
    </row>
    <row r="260" spans="1:1" x14ac:dyDescent="0.45">
      <c r="A260" s="154"/>
    </row>
    <row r="261" spans="1:1" x14ac:dyDescent="0.45">
      <c r="A261" s="154"/>
    </row>
    <row r="262" spans="1:1" x14ac:dyDescent="0.45">
      <c r="A262" s="154"/>
    </row>
    <row r="263" spans="1:1" x14ac:dyDescent="0.45">
      <c r="A263" s="154"/>
    </row>
    <row r="264" spans="1:1" x14ac:dyDescent="0.45">
      <c r="A264" s="154"/>
    </row>
    <row r="265" spans="1:1" x14ac:dyDescent="0.45">
      <c r="A265" s="154"/>
    </row>
    <row r="266" spans="1:1" x14ac:dyDescent="0.45">
      <c r="A266" s="154"/>
    </row>
    <row r="267" spans="1:1" x14ac:dyDescent="0.45">
      <c r="A267" s="154"/>
    </row>
    <row r="268" spans="1:1" x14ac:dyDescent="0.45">
      <c r="A268" s="154"/>
    </row>
    <row r="269" spans="1:1" x14ac:dyDescent="0.45">
      <c r="A269" s="154"/>
    </row>
    <row r="270" spans="1:1" x14ac:dyDescent="0.45">
      <c r="A270" s="154"/>
    </row>
    <row r="271" spans="1:1" x14ac:dyDescent="0.45">
      <c r="A271" s="154"/>
    </row>
    <row r="272" spans="1:1" x14ac:dyDescent="0.45">
      <c r="A272" s="154"/>
    </row>
    <row r="273" spans="1:1" x14ac:dyDescent="0.45">
      <c r="A273" s="154"/>
    </row>
    <row r="274" spans="1:1" x14ac:dyDescent="0.45">
      <c r="A274" s="154"/>
    </row>
    <row r="275" spans="1:1" x14ac:dyDescent="0.45">
      <c r="A275" s="154"/>
    </row>
    <row r="276" spans="1:1" x14ac:dyDescent="0.45">
      <c r="A276" s="154"/>
    </row>
    <row r="277" spans="1:1" x14ac:dyDescent="0.45">
      <c r="A277" s="154"/>
    </row>
    <row r="278" spans="1:1" x14ac:dyDescent="0.45">
      <c r="A278" s="154"/>
    </row>
    <row r="279" spans="1:1" x14ac:dyDescent="0.45">
      <c r="A279" s="154"/>
    </row>
    <row r="280" spans="1:1" x14ac:dyDescent="0.45">
      <c r="A280" s="154"/>
    </row>
    <row r="281" spans="1:1" x14ac:dyDescent="0.45">
      <c r="A281" s="154"/>
    </row>
    <row r="282" spans="1:1" x14ac:dyDescent="0.45">
      <c r="A282" s="154"/>
    </row>
    <row r="283" spans="1:1" x14ac:dyDescent="0.45">
      <c r="A283" s="154"/>
    </row>
    <row r="284" spans="1:1" x14ac:dyDescent="0.45">
      <c r="A284" s="154"/>
    </row>
    <row r="285" spans="1:1" x14ac:dyDescent="0.45">
      <c r="A285" s="154"/>
    </row>
    <row r="286" spans="1:1" x14ac:dyDescent="0.45">
      <c r="A286" s="154"/>
    </row>
    <row r="287" spans="1:1" x14ac:dyDescent="0.45">
      <c r="A287" s="154"/>
    </row>
    <row r="288" spans="1:1" x14ac:dyDescent="0.45">
      <c r="A288" s="154"/>
    </row>
    <row r="289" spans="1:1" x14ac:dyDescent="0.45">
      <c r="A289" s="154"/>
    </row>
    <row r="290" spans="1:1" x14ac:dyDescent="0.45">
      <c r="A290" s="154"/>
    </row>
    <row r="291" spans="1:1" x14ac:dyDescent="0.45">
      <c r="A291" s="154"/>
    </row>
    <row r="292" spans="1:1" x14ac:dyDescent="0.45">
      <c r="A292" s="154"/>
    </row>
    <row r="293" spans="1:1" x14ac:dyDescent="0.45">
      <c r="A293" s="154"/>
    </row>
    <row r="294" spans="1:1" x14ac:dyDescent="0.45">
      <c r="A294" s="154"/>
    </row>
    <row r="295" spans="1:1" x14ac:dyDescent="0.45">
      <c r="A295" s="154"/>
    </row>
    <row r="296" spans="1:1" x14ac:dyDescent="0.45">
      <c r="A296" s="154"/>
    </row>
    <row r="297" spans="1:1" x14ac:dyDescent="0.45">
      <c r="A297" s="154"/>
    </row>
    <row r="298" spans="1:1" x14ac:dyDescent="0.45">
      <c r="A298" s="154"/>
    </row>
    <row r="299" spans="1:1" x14ac:dyDescent="0.45">
      <c r="A299" s="154"/>
    </row>
    <row r="300" spans="1:1" x14ac:dyDescent="0.45">
      <c r="A300" s="154"/>
    </row>
    <row r="301" spans="1:1" x14ac:dyDescent="0.45">
      <c r="A301" s="154"/>
    </row>
    <row r="302" spans="1:1" x14ac:dyDescent="0.45">
      <c r="A302" s="154"/>
    </row>
    <row r="303" spans="1:1" x14ac:dyDescent="0.45">
      <c r="A303" s="154"/>
    </row>
    <row r="304" spans="1:1" x14ac:dyDescent="0.45">
      <c r="A304" s="154"/>
    </row>
    <row r="305" spans="1:1" x14ac:dyDescent="0.45">
      <c r="A305" s="154"/>
    </row>
    <row r="306" spans="1:1" x14ac:dyDescent="0.45">
      <c r="A306" s="154"/>
    </row>
    <row r="307" spans="1:1" x14ac:dyDescent="0.45">
      <c r="A307" s="154"/>
    </row>
    <row r="308" spans="1:1" x14ac:dyDescent="0.45">
      <c r="A308" s="154"/>
    </row>
    <row r="309" spans="1:1" x14ac:dyDescent="0.45">
      <c r="A309" s="154"/>
    </row>
    <row r="310" spans="1:1" x14ac:dyDescent="0.45">
      <c r="A310" s="154"/>
    </row>
    <row r="311" spans="1:1" x14ac:dyDescent="0.45">
      <c r="A311" s="154"/>
    </row>
    <row r="312" spans="1:1" x14ac:dyDescent="0.45">
      <c r="A312" s="154"/>
    </row>
    <row r="313" spans="1:1" x14ac:dyDescent="0.45">
      <c r="A313" s="154"/>
    </row>
    <row r="314" spans="1:1" x14ac:dyDescent="0.45">
      <c r="A314" s="154"/>
    </row>
    <row r="315" spans="1:1" x14ac:dyDescent="0.45">
      <c r="A315" s="154"/>
    </row>
    <row r="316" spans="1:1" x14ac:dyDescent="0.45">
      <c r="A316" s="154"/>
    </row>
    <row r="317" spans="1:1" x14ac:dyDescent="0.45">
      <c r="A317" s="154"/>
    </row>
    <row r="318" spans="1:1" x14ac:dyDescent="0.45">
      <c r="A318" s="154"/>
    </row>
    <row r="319" spans="1:1" x14ac:dyDescent="0.45">
      <c r="A319" s="154"/>
    </row>
    <row r="320" spans="1:1" x14ac:dyDescent="0.45">
      <c r="A320" s="154"/>
    </row>
    <row r="321" spans="1:1" x14ac:dyDescent="0.45">
      <c r="A321" s="154"/>
    </row>
    <row r="322" spans="1:1" x14ac:dyDescent="0.45">
      <c r="A322" s="154"/>
    </row>
    <row r="323" spans="1:1" x14ac:dyDescent="0.45">
      <c r="A323" s="154"/>
    </row>
    <row r="324" spans="1:1" x14ac:dyDescent="0.45">
      <c r="A324" s="154"/>
    </row>
    <row r="325" spans="1:1" x14ac:dyDescent="0.45">
      <c r="A325" s="154"/>
    </row>
    <row r="326" spans="1:1" x14ac:dyDescent="0.45">
      <c r="A326" s="154"/>
    </row>
    <row r="327" spans="1:1" x14ac:dyDescent="0.45">
      <c r="A327" s="154"/>
    </row>
    <row r="328" spans="1:1" x14ac:dyDescent="0.45">
      <c r="A328" s="154"/>
    </row>
    <row r="329" spans="1:1" x14ac:dyDescent="0.45">
      <c r="A329" s="154"/>
    </row>
    <row r="330" spans="1:1" x14ac:dyDescent="0.45">
      <c r="A330" s="154"/>
    </row>
    <row r="331" spans="1:1" x14ac:dyDescent="0.45">
      <c r="A331" s="154"/>
    </row>
    <row r="332" spans="1:1" x14ac:dyDescent="0.45">
      <c r="A332" s="154"/>
    </row>
    <row r="333" spans="1:1" x14ac:dyDescent="0.45">
      <c r="A333" s="154"/>
    </row>
    <row r="334" spans="1:1" x14ac:dyDescent="0.45">
      <c r="A334" s="154"/>
    </row>
    <row r="335" spans="1:1" x14ac:dyDescent="0.45">
      <c r="A335" s="154"/>
    </row>
    <row r="336" spans="1:1" x14ac:dyDescent="0.45">
      <c r="A336" s="154"/>
    </row>
    <row r="337" spans="1:1" x14ac:dyDescent="0.45">
      <c r="A337" s="154"/>
    </row>
    <row r="338" spans="1:1" x14ac:dyDescent="0.45">
      <c r="A338" s="154"/>
    </row>
    <row r="339" spans="1:1" x14ac:dyDescent="0.45">
      <c r="A339" s="154"/>
    </row>
    <row r="340" spans="1:1" x14ac:dyDescent="0.45">
      <c r="A340" s="154"/>
    </row>
    <row r="341" spans="1:1" x14ac:dyDescent="0.45">
      <c r="A341" s="154"/>
    </row>
    <row r="342" spans="1:1" x14ac:dyDescent="0.45">
      <c r="A342" s="154"/>
    </row>
    <row r="343" spans="1:1" x14ac:dyDescent="0.45">
      <c r="A343" s="154"/>
    </row>
    <row r="344" spans="1:1" x14ac:dyDescent="0.45">
      <c r="A344" s="154"/>
    </row>
    <row r="345" spans="1:1" x14ac:dyDescent="0.45">
      <c r="A345" s="154"/>
    </row>
    <row r="346" spans="1:1" x14ac:dyDescent="0.45">
      <c r="A346" s="154"/>
    </row>
    <row r="347" spans="1:1" x14ac:dyDescent="0.45">
      <c r="A347" s="154"/>
    </row>
    <row r="348" spans="1:1" x14ac:dyDescent="0.45">
      <c r="A348" s="154"/>
    </row>
    <row r="349" spans="1:1" x14ac:dyDescent="0.45">
      <c r="A349" s="154"/>
    </row>
    <row r="350" spans="1:1" x14ac:dyDescent="0.45">
      <c r="A350" s="154"/>
    </row>
    <row r="351" spans="1:1" x14ac:dyDescent="0.45">
      <c r="A351" s="154"/>
    </row>
    <row r="352" spans="1:1" x14ac:dyDescent="0.45">
      <c r="A352" s="154"/>
    </row>
    <row r="353" spans="1:1" x14ac:dyDescent="0.45">
      <c r="A353" s="154"/>
    </row>
    <row r="354" spans="1:1" x14ac:dyDescent="0.45">
      <c r="A354" s="154"/>
    </row>
    <row r="355" spans="1:1" x14ac:dyDescent="0.45">
      <c r="A355" s="154"/>
    </row>
    <row r="356" spans="1:1" x14ac:dyDescent="0.45">
      <c r="A356" s="154"/>
    </row>
    <row r="357" spans="1:1" x14ac:dyDescent="0.45">
      <c r="A357" s="154"/>
    </row>
    <row r="358" spans="1:1" x14ac:dyDescent="0.45">
      <c r="A358" s="154"/>
    </row>
    <row r="359" spans="1:1" x14ac:dyDescent="0.45">
      <c r="A359" s="154"/>
    </row>
    <row r="360" spans="1:1" x14ac:dyDescent="0.45">
      <c r="A360" s="154"/>
    </row>
    <row r="361" spans="1:1" x14ac:dyDescent="0.45">
      <c r="A361" s="154"/>
    </row>
    <row r="362" spans="1:1" x14ac:dyDescent="0.45">
      <c r="A362" s="154"/>
    </row>
    <row r="363" spans="1:1" x14ac:dyDescent="0.45">
      <c r="A363" s="154"/>
    </row>
    <row r="364" spans="1:1" x14ac:dyDescent="0.45">
      <c r="A364" s="154"/>
    </row>
    <row r="365" spans="1:1" x14ac:dyDescent="0.45">
      <c r="A365" s="154"/>
    </row>
    <row r="366" spans="1:1" x14ac:dyDescent="0.45">
      <c r="A366" s="154"/>
    </row>
    <row r="367" spans="1:1" x14ac:dyDescent="0.45">
      <c r="A367" s="154"/>
    </row>
    <row r="368" spans="1:1" x14ac:dyDescent="0.45">
      <c r="A368" s="154"/>
    </row>
    <row r="369" spans="1:1" x14ac:dyDescent="0.45">
      <c r="A369" s="154"/>
    </row>
    <row r="370" spans="1:1" x14ac:dyDescent="0.45">
      <c r="A370" s="154"/>
    </row>
    <row r="371" spans="1:1" x14ac:dyDescent="0.45">
      <c r="A371" s="154"/>
    </row>
    <row r="372" spans="1:1" x14ac:dyDescent="0.45">
      <c r="A372" s="154"/>
    </row>
    <row r="373" spans="1:1" x14ac:dyDescent="0.45">
      <c r="A373" s="154"/>
    </row>
    <row r="374" spans="1:1" x14ac:dyDescent="0.45">
      <c r="A374" s="154"/>
    </row>
    <row r="375" spans="1:1" x14ac:dyDescent="0.45">
      <c r="A375" s="154"/>
    </row>
    <row r="376" spans="1:1" x14ac:dyDescent="0.45">
      <c r="A376" s="154"/>
    </row>
    <row r="377" spans="1:1" x14ac:dyDescent="0.45">
      <c r="A377" s="154"/>
    </row>
    <row r="378" spans="1:1" x14ac:dyDescent="0.45">
      <c r="A378" s="154"/>
    </row>
    <row r="379" spans="1:1" x14ac:dyDescent="0.45">
      <c r="A379" s="154"/>
    </row>
    <row r="380" spans="1:1" x14ac:dyDescent="0.45">
      <c r="A380" s="154"/>
    </row>
    <row r="381" spans="1:1" x14ac:dyDescent="0.45">
      <c r="A381" s="154"/>
    </row>
    <row r="382" spans="1:1" x14ac:dyDescent="0.45">
      <c r="A382" s="154"/>
    </row>
    <row r="383" spans="1:1" x14ac:dyDescent="0.45">
      <c r="A383" s="154"/>
    </row>
    <row r="384" spans="1:1" x14ac:dyDescent="0.45">
      <c r="A384" s="154"/>
    </row>
    <row r="385" spans="1:1" x14ac:dyDescent="0.45">
      <c r="A385" s="154"/>
    </row>
    <row r="386" spans="1:1" x14ac:dyDescent="0.45">
      <c r="A386" s="154"/>
    </row>
    <row r="387" spans="1:1" x14ac:dyDescent="0.45">
      <c r="A387" s="154"/>
    </row>
    <row r="388" spans="1:1" x14ac:dyDescent="0.45">
      <c r="A388" s="154"/>
    </row>
    <row r="389" spans="1:1" x14ac:dyDescent="0.45">
      <c r="A389" s="154"/>
    </row>
    <row r="390" spans="1:1" x14ac:dyDescent="0.45">
      <c r="A390" s="154"/>
    </row>
    <row r="391" spans="1:1" x14ac:dyDescent="0.45">
      <c r="A391" s="154"/>
    </row>
    <row r="392" spans="1:1" x14ac:dyDescent="0.45">
      <c r="A392" s="154"/>
    </row>
    <row r="393" spans="1:1" x14ac:dyDescent="0.45">
      <c r="A393" s="154"/>
    </row>
    <row r="394" spans="1:1" x14ac:dyDescent="0.45">
      <c r="A394" s="154"/>
    </row>
    <row r="395" spans="1:1" x14ac:dyDescent="0.45">
      <c r="A395" s="154"/>
    </row>
    <row r="396" spans="1:1" x14ac:dyDescent="0.45">
      <c r="A396" s="154"/>
    </row>
    <row r="397" spans="1:1" x14ac:dyDescent="0.45">
      <c r="A397" s="154"/>
    </row>
    <row r="398" spans="1:1" x14ac:dyDescent="0.45">
      <c r="A398" s="154"/>
    </row>
    <row r="399" spans="1:1" x14ac:dyDescent="0.45">
      <c r="A399" s="154"/>
    </row>
    <row r="400" spans="1:1" x14ac:dyDescent="0.45">
      <c r="A400" s="154"/>
    </row>
    <row r="401" spans="1:1" x14ac:dyDescent="0.45">
      <c r="A401" s="154"/>
    </row>
    <row r="402" spans="1:1" x14ac:dyDescent="0.45">
      <c r="A402" s="154"/>
    </row>
    <row r="403" spans="1:1" x14ac:dyDescent="0.45">
      <c r="A403" s="154"/>
    </row>
    <row r="404" spans="1:1" x14ac:dyDescent="0.45">
      <c r="A404" s="154"/>
    </row>
    <row r="405" spans="1:1" x14ac:dyDescent="0.45">
      <c r="A405" s="154"/>
    </row>
    <row r="406" spans="1:1" x14ac:dyDescent="0.45">
      <c r="A406" s="154"/>
    </row>
    <row r="407" spans="1:1" x14ac:dyDescent="0.45">
      <c r="A407" s="154"/>
    </row>
    <row r="408" spans="1:1" x14ac:dyDescent="0.45">
      <c r="A408" s="154"/>
    </row>
    <row r="409" spans="1:1" x14ac:dyDescent="0.45">
      <c r="A409" s="154"/>
    </row>
    <row r="410" spans="1:1" x14ac:dyDescent="0.45">
      <c r="A410" s="154"/>
    </row>
    <row r="411" spans="1:1" x14ac:dyDescent="0.45">
      <c r="A411" s="154"/>
    </row>
    <row r="412" spans="1:1" x14ac:dyDescent="0.45">
      <c r="A412" s="154"/>
    </row>
    <row r="413" spans="1:1" x14ac:dyDescent="0.45">
      <c r="A413" s="154"/>
    </row>
    <row r="414" spans="1:1" x14ac:dyDescent="0.45">
      <c r="A414" s="154"/>
    </row>
    <row r="415" spans="1:1" x14ac:dyDescent="0.45">
      <c r="A415" s="154"/>
    </row>
    <row r="416" spans="1:1" x14ac:dyDescent="0.45">
      <c r="A416" s="154"/>
    </row>
    <row r="417" spans="1:1" x14ac:dyDescent="0.45">
      <c r="A417" s="154"/>
    </row>
    <row r="418" spans="1:1" x14ac:dyDescent="0.45">
      <c r="A418" s="154"/>
    </row>
    <row r="419" spans="1:1" x14ac:dyDescent="0.45">
      <c r="A419" s="154"/>
    </row>
    <row r="420" spans="1:1" x14ac:dyDescent="0.45">
      <c r="A420" s="154"/>
    </row>
    <row r="421" spans="1:1" x14ac:dyDescent="0.45">
      <c r="A421" s="154"/>
    </row>
    <row r="422" spans="1:1" x14ac:dyDescent="0.45">
      <c r="A422" s="154"/>
    </row>
    <row r="423" spans="1:1" x14ac:dyDescent="0.45">
      <c r="A423" s="154"/>
    </row>
    <row r="424" spans="1:1" x14ac:dyDescent="0.45">
      <c r="A424" s="154"/>
    </row>
    <row r="425" spans="1:1" x14ac:dyDescent="0.45">
      <c r="A425" s="154"/>
    </row>
    <row r="426" spans="1:1" x14ac:dyDescent="0.45">
      <c r="A426" s="154"/>
    </row>
    <row r="427" spans="1:1" x14ac:dyDescent="0.45">
      <c r="A427" s="154"/>
    </row>
    <row r="428" spans="1:1" x14ac:dyDescent="0.45">
      <c r="A428" s="154"/>
    </row>
    <row r="429" spans="1:1" x14ac:dyDescent="0.45">
      <c r="A429" s="154"/>
    </row>
    <row r="430" spans="1:1" x14ac:dyDescent="0.45">
      <c r="A430" s="154"/>
    </row>
    <row r="431" spans="1:1" x14ac:dyDescent="0.45">
      <c r="A431" s="154"/>
    </row>
    <row r="432" spans="1:1" x14ac:dyDescent="0.45">
      <c r="A432" s="154"/>
    </row>
    <row r="433" spans="1:1" x14ac:dyDescent="0.45">
      <c r="A433" s="154"/>
    </row>
    <row r="434" spans="1:1" x14ac:dyDescent="0.45">
      <c r="A434" s="154"/>
    </row>
    <row r="435" spans="1:1" x14ac:dyDescent="0.45">
      <c r="A435" s="154"/>
    </row>
    <row r="436" spans="1:1" x14ac:dyDescent="0.45">
      <c r="A436" s="154"/>
    </row>
    <row r="437" spans="1:1" x14ac:dyDescent="0.45">
      <c r="A437" s="154"/>
    </row>
    <row r="438" spans="1:1" x14ac:dyDescent="0.45">
      <c r="A438" s="154"/>
    </row>
    <row r="439" spans="1:1" x14ac:dyDescent="0.45">
      <c r="A439" s="154"/>
    </row>
    <row r="440" spans="1:1" x14ac:dyDescent="0.45">
      <c r="A440" s="154"/>
    </row>
    <row r="441" spans="1:1" x14ac:dyDescent="0.45">
      <c r="A441" s="154"/>
    </row>
    <row r="442" spans="1:1" x14ac:dyDescent="0.45">
      <c r="A442" s="154"/>
    </row>
    <row r="443" spans="1:1" x14ac:dyDescent="0.45">
      <c r="A443" s="154"/>
    </row>
    <row r="444" spans="1:1" x14ac:dyDescent="0.45">
      <c r="A444" s="154"/>
    </row>
    <row r="445" spans="1:1" x14ac:dyDescent="0.45">
      <c r="A445" s="154"/>
    </row>
    <row r="446" spans="1:1" x14ac:dyDescent="0.45">
      <c r="A446" s="154"/>
    </row>
    <row r="447" spans="1:1" x14ac:dyDescent="0.45">
      <c r="A447" s="154"/>
    </row>
    <row r="448" spans="1:1" x14ac:dyDescent="0.45">
      <c r="A448" s="154"/>
    </row>
    <row r="449" spans="1:1" x14ac:dyDescent="0.45">
      <c r="A449" s="154"/>
    </row>
    <row r="450" spans="1:1" x14ac:dyDescent="0.45">
      <c r="A450" s="154"/>
    </row>
    <row r="451" spans="1:1" x14ac:dyDescent="0.45">
      <c r="A451" s="154"/>
    </row>
    <row r="452" spans="1:1" x14ac:dyDescent="0.45">
      <c r="A452" s="154"/>
    </row>
    <row r="453" spans="1:1" x14ac:dyDescent="0.45">
      <c r="A453" s="154"/>
    </row>
    <row r="454" spans="1:1" x14ac:dyDescent="0.45">
      <c r="A454" s="154"/>
    </row>
    <row r="455" spans="1:1" x14ac:dyDescent="0.45">
      <c r="A455" s="154"/>
    </row>
    <row r="456" spans="1:1" x14ac:dyDescent="0.45">
      <c r="A456" s="154"/>
    </row>
    <row r="457" spans="1:1" x14ac:dyDescent="0.45">
      <c r="A457" s="154"/>
    </row>
    <row r="458" spans="1:1" x14ac:dyDescent="0.45">
      <c r="A458" s="154"/>
    </row>
    <row r="459" spans="1:1" x14ac:dyDescent="0.45">
      <c r="A459" s="154"/>
    </row>
    <row r="460" spans="1:1" x14ac:dyDescent="0.45">
      <c r="A460" s="154"/>
    </row>
    <row r="461" spans="1:1" x14ac:dyDescent="0.45">
      <c r="A461" s="154"/>
    </row>
    <row r="462" spans="1:1" x14ac:dyDescent="0.45">
      <c r="A462" s="154"/>
    </row>
    <row r="463" spans="1:1" x14ac:dyDescent="0.45">
      <c r="A463" s="154"/>
    </row>
    <row r="464" spans="1:1" x14ac:dyDescent="0.45">
      <c r="A464" s="154"/>
    </row>
    <row r="465" spans="1:1" x14ac:dyDescent="0.45">
      <c r="A465" s="154"/>
    </row>
    <row r="466" spans="1:1" x14ac:dyDescent="0.45">
      <c r="A466" s="154"/>
    </row>
    <row r="467" spans="1:1" x14ac:dyDescent="0.45">
      <c r="A467" s="154"/>
    </row>
    <row r="468" spans="1:1" x14ac:dyDescent="0.45">
      <c r="A468" s="154"/>
    </row>
    <row r="469" spans="1:1" x14ac:dyDescent="0.45">
      <c r="A469" s="154"/>
    </row>
    <row r="470" spans="1:1" x14ac:dyDescent="0.45">
      <c r="A470" s="154"/>
    </row>
    <row r="471" spans="1:1" x14ac:dyDescent="0.45">
      <c r="A471" s="154"/>
    </row>
    <row r="472" spans="1:1" x14ac:dyDescent="0.45">
      <c r="A472" s="154"/>
    </row>
    <row r="473" spans="1:1" x14ac:dyDescent="0.45">
      <c r="A473" s="154"/>
    </row>
    <row r="474" spans="1:1" x14ac:dyDescent="0.45">
      <c r="A474" s="154"/>
    </row>
    <row r="475" spans="1:1" x14ac:dyDescent="0.45">
      <c r="A475" s="154"/>
    </row>
    <row r="476" spans="1:1" x14ac:dyDescent="0.45">
      <c r="A476" s="154"/>
    </row>
    <row r="477" spans="1:1" x14ac:dyDescent="0.45">
      <c r="A477" s="154"/>
    </row>
    <row r="478" spans="1:1" x14ac:dyDescent="0.45">
      <c r="A478" s="154"/>
    </row>
    <row r="479" spans="1:1" x14ac:dyDescent="0.45">
      <c r="A479" s="154"/>
    </row>
    <row r="480" spans="1:1" x14ac:dyDescent="0.45">
      <c r="A480" s="154"/>
    </row>
    <row r="481" spans="1:1" x14ac:dyDescent="0.45">
      <c r="A481" s="154"/>
    </row>
    <row r="482" spans="1:1" x14ac:dyDescent="0.45">
      <c r="A482" s="154"/>
    </row>
    <row r="483" spans="1:1" x14ac:dyDescent="0.45">
      <c r="A483" s="154"/>
    </row>
    <row r="484" spans="1:1" x14ac:dyDescent="0.45">
      <c r="A484" s="154"/>
    </row>
    <row r="485" spans="1:1" x14ac:dyDescent="0.45">
      <c r="A485" s="154"/>
    </row>
    <row r="486" spans="1:1" x14ac:dyDescent="0.45">
      <c r="A486" s="154"/>
    </row>
    <row r="487" spans="1:1" x14ac:dyDescent="0.45">
      <c r="A487" s="154"/>
    </row>
    <row r="488" spans="1:1" x14ac:dyDescent="0.45">
      <c r="A488" s="154"/>
    </row>
    <row r="489" spans="1:1" x14ac:dyDescent="0.45">
      <c r="A489" s="154"/>
    </row>
    <row r="490" spans="1:1" x14ac:dyDescent="0.45">
      <c r="A490" s="154"/>
    </row>
    <row r="491" spans="1:1" x14ac:dyDescent="0.45">
      <c r="A491" s="154"/>
    </row>
    <row r="492" spans="1:1" x14ac:dyDescent="0.45">
      <c r="A492" s="154"/>
    </row>
    <row r="493" spans="1:1" x14ac:dyDescent="0.45">
      <c r="A493" s="154"/>
    </row>
    <row r="494" spans="1:1" x14ac:dyDescent="0.45">
      <c r="A494" s="154"/>
    </row>
    <row r="495" spans="1:1" x14ac:dyDescent="0.45">
      <c r="A495" s="154"/>
    </row>
    <row r="496" spans="1:1" x14ac:dyDescent="0.45">
      <c r="A496" s="154"/>
    </row>
    <row r="497" spans="1:1" x14ac:dyDescent="0.45">
      <c r="A497" s="154"/>
    </row>
    <row r="498" spans="1:1" x14ac:dyDescent="0.45">
      <c r="A498" s="154"/>
    </row>
    <row r="499" spans="1:1" x14ac:dyDescent="0.45">
      <c r="A499" s="154"/>
    </row>
    <row r="500" spans="1:1" x14ac:dyDescent="0.45">
      <c r="A500" s="154"/>
    </row>
    <row r="501" spans="1:1" x14ac:dyDescent="0.45">
      <c r="A501" s="154"/>
    </row>
    <row r="502" spans="1:1" x14ac:dyDescent="0.45">
      <c r="A502" s="154"/>
    </row>
    <row r="503" spans="1:1" x14ac:dyDescent="0.45">
      <c r="A503" s="154"/>
    </row>
    <row r="504" spans="1:1" x14ac:dyDescent="0.45">
      <c r="A504" s="154"/>
    </row>
    <row r="505" spans="1:1" x14ac:dyDescent="0.45">
      <c r="A505" s="154"/>
    </row>
    <row r="506" spans="1:1" x14ac:dyDescent="0.45">
      <c r="A506" s="154"/>
    </row>
    <row r="507" spans="1:1" x14ac:dyDescent="0.45">
      <c r="A507" s="154"/>
    </row>
    <row r="508" spans="1:1" x14ac:dyDescent="0.45">
      <c r="A508" s="154"/>
    </row>
    <row r="509" spans="1:1" x14ac:dyDescent="0.45">
      <c r="A509" s="154"/>
    </row>
    <row r="510" spans="1:1" x14ac:dyDescent="0.45">
      <c r="A510" s="154"/>
    </row>
    <row r="511" spans="1:1" x14ac:dyDescent="0.45">
      <c r="A511" s="154"/>
    </row>
    <row r="512" spans="1:1" x14ac:dyDescent="0.45">
      <c r="A512" s="154"/>
    </row>
    <row r="513" spans="1:1" x14ac:dyDescent="0.45">
      <c r="A513" s="154"/>
    </row>
    <row r="514" spans="1:1" x14ac:dyDescent="0.45">
      <c r="A514" s="154"/>
    </row>
    <row r="515" spans="1:1" x14ac:dyDescent="0.45">
      <c r="A515" s="154"/>
    </row>
    <row r="516" spans="1:1" x14ac:dyDescent="0.45">
      <c r="A516" s="154"/>
    </row>
    <row r="517" spans="1:1" x14ac:dyDescent="0.45">
      <c r="A517" s="154"/>
    </row>
    <row r="518" spans="1:1" x14ac:dyDescent="0.45">
      <c r="A518" s="154"/>
    </row>
    <row r="519" spans="1:1" x14ac:dyDescent="0.45">
      <c r="A519" s="154"/>
    </row>
    <row r="520" spans="1:1" x14ac:dyDescent="0.45">
      <c r="A520" s="154"/>
    </row>
    <row r="521" spans="1:1" x14ac:dyDescent="0.45">
      <c r="A521" s="154"/>
    </row>
    <row r="522" spans="1:1" x14ac:dyDescent="0.45">
      <c r="A522" s="154"/>
    </row>
    <row r="523" spans="1:1" x14ac:dyDescent="0.45">
      <c r="A523" s="154"/>
    </row>
    <row r="524" spans="1:1" x14ac:dyDescent="0.45">
      <c r="A524" s="154"/>
    </row>
    <row r="525" spans="1:1" x14ac:dyDescent="0.45">
      <c r="A525" s="154"/>
    </row>
    <row r="526" spans="1:1" x14ac:dyDescent="0.45">
      <c r="A526" s="154"/>
    </row>
    <row r="527" spans="1:1" x14ac:dyDescent="0.45">
      <c r="A527" s="154"/>
    </row>
    <row r="528" spans="1:1" x14ac:dyDescent="0.45">
      <c r="A528" s="154"/>
    </row>
    <row r="529" spans="1:1" x14ac:dyDescent="0.45">
      <c r="A529" s="154"/>
    </row>
    <row r="530" spans="1:1" x14ac:dyDescent="0.45">
      <c r="A530" s="154"/>
    </row>
    <row r="531" spans="1:1" x14ac:dyDescent="0.45">
      <c r="A531" s="154"/>
    </row>
    <row r="532" spans="1:1" x14ac:dyDescent="0.45">
      <c r="A532" s="154"/>
    </row>
    <row r="533" spans="1:1" x14ac:dyDescent="0.45">
      <c r="A533" s="154"/>
    </row>
    <row r="534" spans="1:1" x14ac:dyDescent="0.45">
      <c r="A534" s="154"/>
    </row>
    <row r="535" spans="1:1" x14ac:dyDescent="0.45">
      <c r="A535" s="154"/>
    </row>
    <row r="536" spans="1:1" x14ac:dyDescent="0.45">
      <c r="A536" s="154"/>
    </row>
    <row r="537" spans="1:1" x14ac:dyDescent="0.45">
      <c r="A537" s="154"/>
    </row>
    <row r="538" spans="1:1" x14ac:dyDescent="0.45">
      <c r="A538" s="154"/>
    </row>
    <row r="539" spans="1:1" x14ac:dyDescent="0.45">
      <c r="A539" s="154"/>
    </row>
    <row r="540" spans="1:1" x14ac:dyDescent="0.45">
      <c r="A540" s="154"/>
    </row>
    <row r="541" spans="1:1" x14ac:dyDescent="0.45">
      <c r="A541" s="154"/>
    </row>
    <row r="542" spans="1:1" x14ac:dyDescent="0.45">
      <c r="A542" s="154"/>
    </row>
    <row r="543" spans="1:1" x14ac:dyDescent="0.45">
      <c r="A543" s="154"/>
    </row>
    <row r="544" spans="1:1" x14ac:dyDescent="0.45">
      <c r="A544" s="154"/>
    </row>
    <row r="545" spans="1:1" x14ac:dyDescent="0.45">
      <c r="A545" s="154"/>
    </row>
    <row r="546" spans="1:1" x14ac:dyDescent="0.45">
      <c r="A546" s="154"/>
    </row>
    <row r="547" spans="1:1" x14ac:dyDescent="0.45">
      <c r="A547" s="154"/>
    </row>
    <row r="548" spans="1:1" x14ac:dyDescent="0.45">
      <c r="A548" s="154"/>
    </row>
    <row r="549" spans="1:1" x14ac:dyDescent="0.45">
      <c r="A549" s="154"/>
    </row>
    <row r="550" spans="1:1" x14ac:dyDescent="0.45">
      <c r="A550" s="154"/>
    </row>
    <row r="551" spans="1:1" x14ac:dyDescent="0.45">
      <c r="A551" s="154"/>
    </row>
    <row r="552" spans="1:1" x14ac:dyDescent="0.45">
      <c r="A552" s="154"/>
    </row>
    <row r="553" spans="1:1" x14ac:dyDescent="0.45">
      <c r="A553" s="154"/>
    </row>
    <row r="554" spans="1:1" x14ac:dyDescent="0.45">
      <c r="A554" s="154"/>
    </row>
    <row r="555" spans="1:1" x14ac:dyDescent="0.45">
      <c r="A555" s="154"/>
    </row>
    <row r="556" spans="1:1" x14ac:dyDescent="0.45">
      <c r="A556" s="154"/>
    </row>
    <row r="557" spans="1:1" x14ac:dyDescent="0.45">
      <c r="A557" s="154"/>
    </row>
    <row r="558" spans="1:1" x14ac:dyDescent="0.45">
      <c r="A558" s="154"/>
    </row>
    <row r="559" spans="1:1" x14ac:dyDescent="0.45">
      <c r="A559" s="154"/>
    </row>
    <row r="560" spans="1:1" x14ac:dyDescent="0.45">
      <c r="A560" s="154"/>
    </row>
    <row r="561" spans="1:1" x14ac:dyDescent="0.45">
      <c r="A561" s="154"/>
    </row>
    <row r="562" spans="1:1" x14ac:dyDescent="0.45">
      <c r="A562" s="154"/>
    </row>
    <row r="563" spans="1:1" x14ac:dyDescent="0.45">
      <c r="A563" s="154"/>
    </row>
    <row r="564" spans="1:1" x14ac:dyDescent="0.45">
      <c r="A564" s="154"/>
    </row>
    <row r="565" spans="1:1" x14ac:dyDescent="0.45">
      <c r="A565" s="154"/>
    </row>
    <row r="566" spans="1:1" x14ac:dyDescent="0.45">
      <c r="A566" s="154"/>
    </row>
    <row r="567" spans="1:1" x14ac:dyDescent="0.45">
      <c r="A567" s="154"/>
    </row>
    <row r="568" spans="1:1" x14ac:dyDescent="0.45">
      <c r="A568" s="154"/>
    </row>
    <row r="569" spans="1:1" x14ac:dyDescent="0.45">
      <c r="A569" s="154"/>
    </row>
    <row r="570" spans="1:1" x14ac:dyDescent="0.45">
      <c r="A570" s="154"/>
    </row>
    <row r="571" spans="1:1" x14ac:dyDescent="0.45">
      <c r="A571" s="154"/>
    </row>
    <row r="572" spans="1:1" x14ac:dyDescent="0.45">
      <c r="A572" s="154"/>
    </row>
    <row r="573" spans="1:1" x14ac:dyDescent="0.45">
      <c r="A573" s="154"/>
    </row>
    <row r="574" spans="1:1" x14ac:dyDescent="0.45">
      <c r="A574" s="154"/>
    </row>
    <row r="575" spans="1:1" x14ac:dyDescent="0.45">
      <c r="A575" s="154"/>
    </row>
    <row r="576" spans="1:1" x14ac:dyDescent="0.45">
      <c r="A576" s="154"/>
    </row>
    <row r="577" spans="1:1" x14ac:dyDescent="0.45">
      <c r="A577" s="154"/>
    </row>
    <row r="578" spans="1:1" x14ac:dyDescent="0.45">
      <c r="A578" s="154"/>
    </row>
    <row r="579" spans="1:1" x14ac:dyDescent="0.45">
      <c r="A579" s="154"/>
    </row>
    <row r="580" spans="1:1" x14ac:dyDescent="0.45">
      <c r="A580" s="154"/>
    </row>
    <row r="581" spans="1:1" x14ac:dyDescent="0.45">
      <c r="A581" s="154"/>
    </row>
    <row r="582" spans="1:1" x14ac:dyDescent="0.45">
      <c r="A582" s="154"/>
    </row>
    <row r="583" spans="1:1" x14ac:dyDescent="0.45">
      <c r="A583" s="154"/>
    </row>
    <row r="584" spans="1:1" x14ac:dyDescent="0.45">
      <c r="A584" s="154"/>
    </row>
    <row r="585" spans="1:1" x14ac:dyDescent="0.45">
      <c r="A585" s="154"/>
    </row>
    <row r="586" spans="1:1" x14ac:dyDescent="0.45">
      <c r="A586" s="154"/>
    </row>
    <row r="587" spans="1:1" x14ac:dyDescent="0.45">
      <c r="A587" s="154"/>
    </row>
    <row r="588" spans="1:1" x14ac:dyDescent="0.45">
      <c r="A588" s="154"/>
    </row>
    <row r="589" spans="1:1" x14ac:dyDescent="0.45">
      <c r="A589" s="154"/>
    </row>
    <row r="590" spans="1:1" x14ac:dyDescent="0.45">
      <c r="A590" s="154"/>
    </row>
    <row r="591" spans="1:1" x14ac:dyDescent="0.45">
      <c r="A591" s="154"/>
    </row>
    <row r="592" spans="1:1" x14ac:dyDescent="0.45">
      <c r="A592" s="154"/>
    </row>
    <row r="593" spans="1:1" x14ac:dyDescent="0.45">
      <c r="A593" s="154"/>
    </row>
    <row r="594" spans="1:1" x14ac:dyDescent="0.45">
      <c r="A594" s="154"/>
    </row>
    <row r="595" spans="1:1" x14ac:dyDescent="0.45">
      <c r="A595" s="154"/>
    </row>
    <row r="596" spans="1:1" x14ac:dyDescent="0.45">
      <c r="A596" s="154"/>
    </row>
    <row r="597" spans="1:1" x14ac:dyDescent="0.45">
      <c r="A597" s="154"/>
    </row>
    <row r="598" spans="1:1" x14ac:dyDescent="0.45">
      <c r="A598" s="154"/>
    </row>
    <row r="599" spans="1:1" x14ac:dyDescent="0.45">
      <c r="A599" s="154"/>
    </row>
    <row r="600" spans="1:1" x14ac:dyDescent="0.45">
      <c r="A600" s="154"/>
    </row>
    <row r="601" spans="1:1" x14ac:dyDescent="0.45">
      <c r="A601" s="154"/>
    </row>
    <row r="602" spans="1:1" x14ac:dyDescent="0.45">
      <c r="A602" s="154"/>
    </row>
    <row r="603" spans="1:1" x14ac:dyDescent="0.45">
      <c r="A603" s="154"/>
    </row>
    <row r="604" spans="1:1" x14ac:dyDescent="0.45">
      <c r="A604" s="154"/>
    </row>
    <row r="605" spans="1:1" x14ac:dyDescent="0.45">
      <c r="A605" s="154"/>
    </row>
    <row r="606" spans="1:1" x14ac:dyDescent="0.45">
      <c r="A606" s="154"/>
    </row>
    <row r="607" spans="1:1" x14ac:dyDescent="0.45">
      <c r="A607" s="154"/>
    </row>
    <row r="608" spans="1:1" x14ac:dyDescent="0.45">
      <c r="A608" s="154"/>
    </row>
    <row r="609" spans="1:1" x14ac:dyDescent="0.45">
      <c r="A609" s="154"/>
    </row>
    <row r="610" spans="1:1" x14ac:dyDescent="0.45">
      <c r="A610" s="154"/>
    </row>
    <row r="611" spans="1:1" x14ac:dyDescent="0.45">
      <c r="A611" s="154"/>
    </row>
    <row r="612" spans="1:1" x14ac:dyDescent="0.45">
      <c r="A612" s="154"/>
    </row>
    <row r="613" spans="1:1" x14ac:dyDescent="0.45">
      <c r="A613" s="154"/>
    </row>
    <row r="614" spans="1:1" x14ac:dyDescent="0.45">
      <c r="A614" s="154"/>
    </row>
    <row r="615" spans="1:1" x14ac:dyDescent="0.45">
      <c r="A615" s="154"/>
    </row>
    <row r="616" spans="1:1" x14ac:dyDescent="0.45">
      <c r="A616" s="154"/>
    </row>
    <row r="617" spans="1:1" x14ac:dyDescent="0.45">
      <c r="A617" s="154"/>
    </row>
    <row r="618" spans="1:1" x14ac:dyDescent="0.45">
      <c r="A618" s="154"/>
    </row>
    <row r="619" spans="1:1" x14ac:dyDescent="0.45">
      <c r="A619" s="154"/>
    </row>
    <row r="620" spans="1:1" x14ac:dyDescent="0.45">
      <c r="A620" s="154"/>
    </row>
    <row r="621" spans="1:1" x14ac:dyDescent="0.45">
      <c r="A621" s="154"/>
    </row>
    <row r="622" spans="1:1" x14ac:dyDescent="0.45">
      <c r="A622" s="154"/>
    </row>
    <row r="623" spans="1:1" x14ac:dyDescent="0.45">
      <c r="A623" s="154"/>
    </row>
    <row r="624" spans="1:1" x14ac:dyDescent="0.45">
      <c r="A624" s="154"/>
    </row>
    <row r="625" spans="1:1" x14ac:dyDescent="0.45">
      <c r="A625" s="154"/>
    </row>
    <row r="626" spans="1:1" x14ac:dyDescent="0.45">
      <c r="A626" s="154"/>
    </row>
    <row r="627" spans="1:1" x14ac:dyDescent="0.45">
      <c r="A627" s="154"/>
    </row>
    <row r="628" spans="1:1" x14ac:dyDescent="0.45">
      <c r="A628" s="154"/>
    </row>
    <row r="629" spans="1:1" x14ac:dyDescent="0.45">
      <c r="A629" s="154"/>
    </row>
    <row r="630" spans="1:1" x14ac:dyDescent="0.45">
      <c r="A630" s="154"/>
    </row>
    <row r="631" spans="1:1" x14ac:dyDescent="0.45">
      <c r="A631" s="154"/>
    </row>
    <row r="632" spans="1:1" x14ac:dyDescent="0.45">
      <c r="A632" s="154"/>
    </row>
    <row r="633" spans="1:1" x14ac:dyDescent="0.45">
      <c r="A633" s="154"/>
    </row>
    <row r="634" spans="1:1" x14ac:dyDescent="0.45">
      <c r="A634" s="154"/>
    </row>
    <row r="635" spans="1:1" x14ac:dyDescent="0.45">
      <c r="A635" s="154"/>
    </row>
    <row r="636" spans="1:1" x14ac:dyDescent="0.45">
      <c r="A636" s="154"/>
    </row>
    <row r="637" spans="1:1" x14ac:dyDescent="0.45">
      <c r="A637" s="154"/>
    </row>
    <row r="638" spans="1:1" x14ac:dyDescent="0.45">
      <c r="A638" s="154"/>
    </row>
    <row r="639" spans="1:1" x14ac:dyDescent="0.45">
      <c r="A639" s="154"/>
    </row>
    <row r="640" spans="1:1" x14ac:dyDescent="0.45">
      <c r="A640" s="154"/>
    </row>
    <row r="641" spans="1:1" x14ac:dyDescent="0.45">
      <c r="A641" s="154"/>
    </row>
    <row r="642" spans="1:1" x14ac:dyDescent="0.45">
      <c r="A642" s="154"/>
    </row>
    <row r="643" spans="1:1" x14ac:dyDescent="0.45">
      <c r="A643" s="154"/>
    </row>
    <row r="644" spans="1:1" x14ac:dyDescent="0.45">
      <c r="A644" s="154"/>
    </row>
    <row r="645" spans="1:1" x14ac:dyDescent="0.45">
      <c r="A645" s="154"/>
    </row>
    <row r="646" spans="1:1" x14ac:dyDescent="0.45">
      <c r="A646" s="154"/>
    </row>
    <row r="647" spans="1:1" x14ac:dyDescent="0.45">
      <c r="A647" s="154"/>
    </row>
    <row r="648" spans="1:1" x14ac:dyDescent="0.45">
      <c r="A648" s="154"/>
    </row>
    <row r="649" spans="1:1" x14ac:dyDescent="0.45">
      <c r="A649" s="154"/>
    </row>
    <row r="650" spans="1:1" x14ac:dyDescent="0.45">
      <c r="A650" s="154"/>
    </row>
    <row r="651" spans="1:1" x14ac:dyDescent="0.45">
      <c r="A651" s="154"/>
    </row>
    <row r="652" spans="1:1" x14ac:dyDescent="0.45">
      <c r="A652" s="154"/>
    </row>
    <row r="653" spans="1:1" x14ac:dyDescent="0.45">
      <c r="A653" s="154"/>
    </row>
    <row r="654" spans="1:1" x14ac:dyDescent="0.45">
      <c r="A654" s="154"/>
    </row>
    <row r="655" spans="1:1" x14ac:dyDescent="0.45">
      <c r="A655" s="154"/>
    </row>
    <row r="656" spans="1:1" x14ac:dyDescent="0.45">
      <c r="A656" s="154"/>
    </row>
    <row r="657" spans="1:1" x14ac:dyDescent="0.45">
      <c r="A657" s="154"/>
    </row>
    <row r="658" spans="1:1" x14ac:dyDescent="0.45">
      <c r="A658" s="154"/>
    </row>
    <row r="659" spans="1:1" x14ac:dyDescent="0.45">
      <c r="A659" s="154"/>
    </row>
    <row r="660" spans="1:1" x14ac:dyDescent="0.45">
      <c r="A660" s="154"/>
    </row>
    <row r="661" spans="1:1" x14ac:dyDescent="0.45">
      <c r="A661" s="154"/>
    </row>
    <row r="662" spans="1:1" x14ac:dyDescent="0.45">
      <c r="A662" s="154"/>
    </row>
    <row r="663" spans="1:1" x14ac:dyDescent="0.45">
      <c r="A663" s="154"/>
    </row>
    <row r="664" spans="1:1" x14ac:dyDescent="0.45">
      <c r="A664" s="154"/>
    </row>
    <row r="665" spans="1:1" x14ac:dyDescent="0.45">
      <c r="A665" s="154"/>
    </row>
    <row r="666" spans="1:1" x14ac:dyDescent="0.45">
      <c r="A666" s="154"/>
    </row>
    <row r="667" spans="1:1" x14ac:dyDescent="0.45">
      <c r="A667" s="154"/>
    </row>
    <row r="668" spans="1:1" x14ac:dyDescent="0.45">
      <c r="A668" s="154"/>
    </row>
    <row r="669" spans="1:1" x14ac:dyDescent="0.45">
      <c r="A669" s="154"/>
    </row>
    <row r="670" spans="1:1" x14ac:dyDescent="0.45">
      <c r="A670" s="154"/>
    </row>
    <row r="671" spans="1:1" x14ac:dyDescent="0.45">
      <c r="A671" s="154"/>
    </row>
    <row r="672" spans="1:1" x14ac:dyDescent="0.45">
      <c r="A672" s="154"/>
    </row>
    <row r="673" spans="1:1" x14ac:dyDescent="0.45">
      <c r="A673" s="154"/>
    </row>
    <row r="674" spans="1:1" x14ac:dyDescent="0.45">
      <c r="A674" s="154"/>
    </row>
    <row r="675" spans="1:1" x14ac:dyDescent="0.45">
      <c r="A675" s="154"/>
    </row>
    <row r="676" spans="1:1" x14ac:dyDescent="0.45">
      <c r="A676" s="154"/>
    </row>
    <row r="677" spans="1:1" x14ac:dyDescent="0.45">
      <c r="A677" s="154"/>
    </row>
    <row r="678" spans="1:1" x14ac:dyDescent="0.45">
      <c r="A678" s="154"/>
    </row>
    <row r="679" spans="1:1" x14ac:dyDescent="0.45">
      <c r="A679" s="154"/>
    </row>
    <row r="680" spans="1:1" x14ac:dyDescent="0.45">
      <c r="A680" s="154"/>
    </row>
    <row r="681" spans="1:1" x14ac:dyDescent="0.45">
      <c r="A681" s="154"/>
    </row>
    <row r="682" spans="1:1" x14ac:dyDescent="0.45">
      <c r="A682" s="154"/>
    </row>
    <row r="683" spans="1:1" x14ac:dyDescent="0.45">
      <c r="A683" s="154"/>
    </row>
    <row r="684" spans="1:1" x14ac:dyDescent="0.45">
      <c r="A684" s="154"/>
    </row>
    <row r="685" spans="1:1" x14ac:dyDescent="0.45">
      <c r="A685" s="154"/>
    </row>
    <row r="686" spans="1:1" x14ac:dyDescent="0.45">
      <c r="A686" s="154"/>
    </row>
    <row r="687" spans="1:1" x14ac:dyDescent="0.45">
      <c r="A687" s="154"/>
    </row>
    <row r="688" spans="1:1" x14ac:dyDescent="0.45">
      <c r="A688" s="154"/>
    </row>
    <row r="689" spans="1:1" x14ac:dyDescent="0.45">
      <c r="A689" s="154"/>
    </row>
    <row r="690" spans="1:1" x14ac:dyDescent="0.45">
      <c r="A690" s="154"/>
    </row>
    <row r="691" spans="1:1" x14ac:dyDescent="0.45">
      <c r="A691" s="154"/>
    </row>
    <row r="692" spans="1:1" x14ac:dyDescent="0.45">
      <c r="A692" s="154"/>
    </row>
    <row r="693" spans="1:1" x14ac:dyDescent="0.45">
      <c r="A693" s="154"/>
    </row>
    <row r="694" spans="1:1" x14ac:dyDescent="0.45">
      <c r="A694" s="154"/>
    </row>
    <row r="695" spans="1:1" x14ac:dyDescent="0.45">
      <c r="A695" s="154"/>
    </row>
    <row r="696" spans="1:1" x14ac:dyDescent="0.45">
      <c r="A696" s="154"/>
    </row>
    <row r="697" spans="1:1" x14ac:dyDescent="0.45">
      <c r="A697" s="154"/>
    </row>
    <row r="698" spans="1:1" x14ac:dyDescent="0.45">
      <c r="A698" s="154"/>
    </row>
    <row r="699" spans="1:1" x14ac:dyDescent="0.45">
      <c r="A699" s="154"/>
    </row>
    <row r="700" spans="1:1" x14ac:dyDescent="0.45">
      <c r="A700" s="154"/>
    </row>
    <row r="701" spans="1:1" x14ac:dyDescent="0.45">
      <c r="A701" s="154"/>
    </row>
    <row r="702" spans="1:1" x14ac:dyDescent="0.45">
      <c r="A702" s="154"/>
    </row>
    <row r="703" spans="1:1" x14ac:dyDescent="0.45">
      <c r="A703" s="154"/>
    </row>
    <row r="704" spans="1:1" x14ac:dyDescent="0.45">
      <c r="A704" s="154"/>
    </row>
    <row r="705" spans="1:1" x14ac:dyDescent="0.45">
      <c r="A705" s="154"/>
    </row>
    <row r="706" spans="1:1" x14ac:dyDescent="0.45">
      <c r="A706" s="154"/>
    </row>
    <row r="707" spans="1:1" x14ac:dyDescent="0.45">
      <c r="A707" s="154"/>
    </row>
    <row r="708" spans="1:1" x14ac:dyDescent="0.45">
      <c r="A708" s="154"/>
    </row>
    <row r="709" spans="1:1" x14ac:dyDescent="0.45">
      <c r="A709" s="154"/>
    </row>
    <row r="710" spans="1:1" x14ac:dyDescent="0.45">
      <c r="A710" s="154"/>
    </row>
    <row r="711" spans="1:1" x14ac:dyDescent="0.45">
      <c r="A711" s="154"/>
    </row>
    <row r="712" spans="1:1" x14ac:dyDescent="0.45">
      <c r="A712" s="154"/>
    </row>
    <row r="713" spans="1:1" x14ac:dyDescent="0.45">
      <c r="A713" s="154"/>
    </row>
    <row r="714" spans="1:1" x14ac:dyDescent="0.45">
      <c r="A714" s="154"/>
    </row>
    <row r="715" spans="1:1" x14ac:dyDescent="0.45">
      <c r="A715" s="154"/>
    </row>
    <row r="716" spans="1:1" x14ac:dyDescent="0.45">
      <c r="A716" s="154"/>
    </row>
    <row r="717" spans="1:1" x14ac:dyDescent="0.45">
      <c r="A717" s="154"/>
    </row>
    <row r="718" spans="1:1" x14ac:dyDescent="0.45">
      <c r="A718" s="154"/>
    </row>
    <row r="719" spans="1:1" x14ac:dyDescent="0.45">
      <c r="A719" s="154"/>
    </row>
    <row r="720" spans="1:1" x14ac:dyDescent="0.45">
      <c r="A720" s="154"/>
    </row>
    <row r="721" spans="1:1" x14ac:dyDescent="0.45">
      <c r="A721" s="154"/>
    </row>
    <row r="722" spans="1:1" x14ac:dyDescent="0.45">
      <c r="A722" s="154"/>
    </row>
    <row r="723" spans="1:1" x14ac:dyDescent="0.45">
      <c r="A723" s="154"/>
    </row>
    <row r="724" spans="1:1" x14ac:dyDescent="0.45">
      <c r="A724" s="154"/>
    </row>
    <row r="725" spans="1:1" x14ac:dyDescent="0.45">
      <c r="A725" s="154"/>
    </row>
    <row r="726" spans="1:1" x14ac:dyDescent="0.45">
      <c r="A726" s="154"/>
    </row>
    <row r="727" spans="1:1" x14ac:dyDescent="0.45">
      <c r="A727" s="154"/>
    </row>
    <row r="728" spans="1:1" x14ac:dyDescent="0.45">
      <c r="A728" s="154"/>
    </row>
    <row r="729" spans="1:1" x14ac:dyDescent="0.45">
      <c r="A729" s="154"/>
    </row>
    <row r="730" spans="1:1" x14ac:dyDescent="0.45">
      <c r="A730" s="154"/>
    </row>
    <row r="731" spans="1:1" x14ac:dyDescent="0.45">
      <c r="A731" s="154"/>
    </row>
    <row r="732" spans="1:1" x14ac:dyDescent="0.45">
      <c r="A732" s="154"/>
    </row>
    <row r="733" spans="1:1" x14ac:dyDescent="0.45">
      <c r="A733" s="154"/>
    </row>
    <row r="734" spans="1:1" x14ac:dyDescent="0.45">
      <c r="A734" s="154"/>
    </row>
    <row r="735" spans="1:1" x14ac:dyDescent="0.45">
      <c r="A735" s="154"/>
    </row>
    <row r="736" spans="1:1" x14ac:dyDescent="0.45">
      <c r="A736" s="154"/>
    </row>
    <row r="737" spans="1:1" x14ac:dyDescent="0.45">
      <c r="A737" s="154"/>
    </row>
    <row r="738" spans="1:1" x14ac:dyDescent="0.45">
      <c r="A738" s="154"/>
    </row>
    <row r="739" spans="1:1" x14ac:dyDescent="0.45">
      <c r="A739" s="154"/>
    </row>
    <row r="740" spans="1:1" x14ac:dyDescent="0.45">
      <c r="A740" s="154"/>
    </row>
    <row r="741" spans="1:1" x14ac:dyDescent="0.45">
      <c r="A741" s="154"/>
    </row>
    <row r="742" spans="1:1" x14ac:dyDescent="0.45">
      <c r="A742" s="154"/>
    </row>
    <row r="743" spans="1:1" x14ac:dyDescent="0.45">
      <c r="A743" s="154"/>
    </row>
    <row r="744" spans="1:1" x14ac:dyDescent="0.45">
      <c r="A744" s="154"/>
    </row>
    <row r="745" spans="1:1" x14ac:dyDescent="0.45">
      <c r="A745" s="154"/>
    </row>
    <row r="746" spans="1:1" x14ac:dyDescent="0.45">
      <c r="A746" s="154"/>
    </row>
    <row r="747" spans="1:1" x14ac:dyDescent="0.45">
      <c r="A747" s="154"/>
    </row>
    <row r="748" spans="1:1" x14ac:dyDescent="0.45">
      <c r="A748" s="154"/>
    </row>
    <row r="749" spans="1:1" x14ac:dyDescent="0.45">
      <c r="A749" s="154"/>
    </row>
    <row r="750" spans="1:1" x14ac:dyDescent="0.45">
      <c r="A750" s="154"/>
    </row>
    <row r="751" spans="1:1" x14ac:dyDescent="0.45">
      <c r="A751" s="154"/>
    </row>
    <row r="752" spans="1:1" x14ac:dyDescent="0.45">
      <c r="A752" s="154"/>
    </row>
    <row r="753" spans="1:1" x14ac:dyDescent="0.45">
      <c r="A753" s="154"/>
    </row>
    <row r="754" spans="1:1" x14ac:dyDescent="0.45">
      <c r="A754" s="154"/>
    </row>
    <row r="755" spans="1:1" x14ac:dyDescent="0.45">
      <c r="A755" s="154"/>
    </row>
    <row r="756" spans="1:1" x14ac:dyDescent="0.45">
      <c r="A756" s="154"/>
    </row>
    <row r="757" spans="1:1" x14ac:dyDescent="0.45">
      <c r="A757" s="154"/>
    </row>
    <row r="758" spans="1:1" x14ac:dyDescent="0.45">
      <c r="A758" s="154"/>
    </row>
    <row r="759" spans="1:1" x14ac:dyDescent="0.45">
      <c r="A759" s="154"/>
    </row>
    <row r="760" spans="1:1" x14ac:dyDescent="0.45">
      <c r="A760" s="154"/>
    </row>
    <row r="761" spans="1:1" x14ac:dyDescent="0.45">
      <c r="A761" s="154"/>
    </row>
    <row r="762" spans="1:1" x14ac:dyDescent="0.45">
      <c r="A762" s="154"/>
    </row>
    <row r="763" spans="1:1" x14ac:dyDescent="0.45">
      <c r="A763" s="154"/>
    </row>
    <row r="764" spans="1:1" x14ac:dyDescent="0.45">
      <c r="A764" s="154"/>
    </row>
    <row r="765" spans="1:1" x14ac:dyDescent="0.45">
      <c r="A765" s="154"/>
    </row>
    <row r="766" spans="1:1" x14ac:dyDescent="0.45">
      <c r="A766" s="154"/>
    </row>
    <row r="767" spans="1:1" x14ac:dyDescent="0.45">
      <c r="A767" s="154"/>
    </row>
    <row r="768" spans="1:1" x14ac:dyDescent="0.45">
      <c r="A768" s="154"/>
    </row>
    <row r="769" spans="1:1" x14ac:dyDescent="0.45">
      <c r="A769" s="154"/>
    </row>
    <row r="770" spans="1:1" x14ac:dyDescent="0.45">
      <c r="A770" s="154"/>
    </row>
    <row r="771" spans="1:1" x14ac:dyDescent="0.45">
      <c r="A771" s="154"/>
    </row>
    <row r="772" spans="1:1" x14ac:dyDescent="0.45">
      <c r="A772" s="154"/>
    </row>
    <row r="773" spans="1:1" x14ac:dyDescent="0.45">
      <c r="A773" s="154"/>
    </row>
    <row r="774" spans="1:1" x14ac:dyDescent="0.45">
      <c r="A774" s="154"/>
    </row>
    <row r="775" spans="1:1" x14ac:dyDescent="0.45">
      <c r="A775" s="154"/>
    </row>
    <row r="776" spans="1:1" x14ac:dyDescent="0.45">
      <c r="A776" s="154"/>
    </row>
    <row r="777" spans="1:1" x14ac:dyDescent="0.45">
      <c r="A777" s="154"/>
    </row>
    <row r="778" spans="1:1" x14ac:dyDescent="0.45">
      <c r="A778" s="154"/>
    </row>
    <row r="779" spans="1:1" x14ac:dyDescent="0.45">
      <c r="A779" s="154"/>
    </row>
    <row r="780" spans="1:1" x14ac:dyDescent="0.45">
      <c r="A780" s="154"/>
    </row>
    <row r="781" spans="1:1" x14ac:dyDescent="0.45">
      <c r="A781" s="154"/>
    </row>
    <row r="782" spans="1:1" x14ac:dyDescent="0.45">
      <c r="A782" s="154"/>
    </row>
    <row r="783" spans="1:1" x14ac:dyDescent="0.45">
      <c r="A783" s="154"/>
    </row>
    <row r="784" spans="1:1" x14ac:dyDescent="0.45">
      <c r="A784" s="154"/>
    </row>
    <row r="785" spans="1:1" x14ac:dyDescent="0.45">
      <c r="A785" s="154"/>
    </row>
    <row r="786" spans="1:1" x14ac:dyDescent="0.45">
      <c r="A786" s="154"/>
    </row>
    <row r="787" spans="1:1" x14ac:dyDescent="0.45">
      <c r="A787" s="154"/>
    </row>
    <row r="788" spans="1:1" x14ac:dyDescent="0.45">
      <c r="A788" s="154"/>
    </row>
    <row r="789" spans="1:1" x14ac:dyDescent="0.45">
      <c r="A789" s="154"/>
    </row>
    <row r="790" spans="1:1" x14ac:dyDescent="0.45">
      <c r="A790" s="154"/>
    </row>
    <row r="791" spans="1:1" x14ac:dyDescent="0.45">
      <c r="A791" s="154"/>
    </row>
    <row r="792" spans="1:1" x14ac:dyDescent="0.45">
      <c r="A792" s="154"/>
    </row>
    <row r="793" spans="1:1" x14ac:dyDescent="0.45">
      <c r="A793" s="154"/>
    </row>
    <row r="794" spans="1:1" x14ac:dyDescent="0.45">
      <c r="A794" s="154"/>
    </row>
    <row r="795" spans="1:1" x14ac:dyDescent="0.45">
      <c r="A795" s="154"/>
    </row>
    <row r="796" spans="1:1" x14ac:dyDescent="0.45">
      <c r="A796" s="154"/>
    </row>
    <row r="797" spans="1:1" x14ac:dyDescent="0.45">
      <c r="A797" s="154"/>
    </row>
    <row r="798" spans="1:1" x14ac:dyDescent="0.45">
      <c r="A798" s="154"/>
    </row>
    <row r="799" spans="1:1" x14ac:dyDescent="0.45">
      <c r="A799" s="154"/>
    </row>
    <row r="800" spans="1:1" x14ac:dyDescent="0.45">
      <c r="A800" s="154"/>
    </row>
    <row r="801" spans="1:1" x14ac:dyDescent="0.45">
      <c r="A801" s="154"/>
    </row>
    <row r="802" spans="1:1" x14ac:dyDescent="0.45">
      <c r="A802" s="154"/>
    </row>
    <row r="803" spans="1:1" x14ac:dyDescent="0.45">
      <c r="A803" s="154"/>
    </row>
    <row r="804" spans="1:1" x14ac:dyDescent="0.45">
      <c r="A804" s="154"/>
    </row>
    <row r="805" spans="1:1" x14ac:dyDescent="0.45">
      <c r="A805" s="154"/>
    </row>
    <row r="806" spans="1:1" x14ac:dyDescent="0.45">
      <c r="A806" s="154"/>
    </row>
    <row r="807" spans="1:1" x14ac:dyDescent="0.45">
      <c r="A807" s="154"/>
    </row>
    <row r="808" spans="1:1" x14ac:dyDescent="0.45">
      <c r="A808" s="154"/>
    </row>
    <row r="809" spans="1:1" x14ac:dyDescent="0.45">
      <c r="A809" s="154"/>
    </row>
    <row r="810" spans="1:1" x14ac:dyDescent="0.45">
      <c r="A810" s="154"/>
    </row>
    <row r="811" spans="1:1" x14ac:dyDescent="0.45">
      <c r="A811" s="154"/>
    </row>
    <row r="812" spans="1:1" x14ac:dyDescent="0.45">
      <c r="A812" s="154"/>
    </row>
    <row r="813" spans="1:1" x14ac:dyDescent="0.45">
      <c r="A813" s="154"/>
    </row>
    <row r="814" spans="1:1" x14ac:dyDescent="0.45">
      <c r="A814" s="154"/>
    </row>
    <row r="815" spans="1:1" x14ac:dyDescent="0.45">
      <c r="A815" s="154"/>
    </row>
    <row r="816" spans="1:1" x14ac:dyDescent="0.45">
      <c r="A816" s="154"/>
    </row>
    <row r="817" spans="1:1" x14ac:dyDescent="0.45">
      <c r="A817" s="154"/>
    </row>
    <row r="818" spans="1:1" x14ac:dyDescent="0.45">
      <c r="A818" s="154"/>
    </row>
    <row r="819" spans="1:1" x14ac:dyDescent="0.45">
      <c r="A819" s="154"/>
    </row>
    <row r="820" spans="1:1" x14ac:dyDescent="0.45">
      <c r="A820" s="154"/>
    </row>
    <row r="821" spans="1:1" x14ac:dyDescent="0.45">
      <c r="A821" s="154"/>
    </row>
    <row r="822" spans="1:1" x14ac:dyDescent="0.45">
      <c r="A822" s="154"/>
    </row>
    <row r="823" spans="1:1" x14ac:dyDescent="0.45">
      <c r="A823" s="154"/>
    </row>
    <row r="824" spans="1:1" x14ac:dyDescent="0.45">
      <c r="A824" s="154"/>
    </row>
    <row r="825" spans="1:1" x14ac:dyDescent="0.45">
      <c r="A825" s="154"/>
    </row>
    <row r="826" spans="1:1" x14ac:dyDescent="0.45">
      <c r="A826" s="154"/>
    </row>
    <row r="827" spans="1:1" x14ac:dyDescent="0.45">
      <c r="A827" s="154"/>
    </row>
    <row r="828" spans="1:1" x14ac:dyDescent="0.45">
      <c r="A828" s="154"/>
    </row>
    <row r="829" spans="1:1" x14ac:dyDescent="0.45">
      <c r="A829" s="154"/>
    </row>
    <row r="830" spans="1:1" x14ac:dyDescent="0.45">
      <c r="A830" s="154"/>
    </row>
    <row r="831" spans="1:1" x14ac:dyDescent="0.45">
      <c r="A831" s="154"/>
    </row>
    <row r="832" spans="1:1" x14ac:dyDescent="0.45">
      <c r="A832" s="154"/>
    </row>
    <row r="833" spans="1:1" x14ac:dyDescent="0.45">
      <c r="A833" s="154"/>
    </row>
    <row r="834" spans="1:1" x14ac:dyDescent="0.45">
      <c r="A834" s="154"/>
    </row>
    <row r="835" spans="1:1" x14ac:dyDescent="0.45">
      <c r="A835" s="154"/>
    </row>
    <row r="836" spans="1:1" x14ac:dyDescent="0.45">
      <c r="A836" s="154"/>
    </row>
    <row r="837" spans="1:1" x14ac:dyDescent="0.45">
      <c r="A837" s="154"/>
    </row>
    <row r="838" spans="1:1" x14ac:dyDescent="0.45">
      <c r="A838" s="154"/>
    </row>
    <row r="839" spans="1:1" x14ac:dyDescent="0.45">
      <c r="A839" s="154"/>
    </row>
    <row r="840" spans="1:1" x14ac:dyDescent="0.45">
      <c r="A840" s="154"/>
    </row>
    <row r="841" spans="1:1" x14ac:dyDescent="0.45">
      <c r="A841" s="154"/>
    </row>
    <row r="842" spans="1:1" x14ac:dyDescent="0.45">
      <c r="A842" s="154"/>
    </row>
    <row r="843" spans="1:1" x14ac:dyDescent="0.45">
      <c r="A843" s="154"/>
    </row>
    <row r="844" spans="1:1" x14ac:dyDescent="0.45">
      <c r="A844" s="154"/>
    </row>
    <row r="845" spans="1:1" x14ac:dyDescent="0.45">
      <c r="A845" s="154"/>
    </row>
    <row r="846" spans="1:1" x14ac:dyDescent="0.45">
      <c r="A846" s="154"/>
    </row>
    <row r="847" spans="1:1" x14ac:dyDescent="0.45">
      <c r="A847" s="154"/>
    </row>
    <row r="848" spans="1:1" x14ac:dyDescent="0.45">
      <c r="A848" s="154"/>
    </row>
    <row r="849" spans="1:1" x14ac:dyDescent="0.45">
      <c r="A849" s="154"/>
    </row>
    <row r="850" spans="1:1" x14ac:dyDescent="0.45">
      <c r="A850" s="154"/>
    </row>
    <row r="851" spans="1:1" x14ac:dyDescent="0.45">
      <c r="A851" s="154"/>
    </row>
    <row r="852" spans="1:1" x14ac:dyDescent="0.45">
      <c r="A852" s="154"/>
    </row>
    <row r="853" spans="1:1" x14ac:dyDescent="0.45">
      <c r="A853" s="154"/>
    </row>
    <row r="854" spans="1:1" x14ac:dyDescent="0.45">
      <c r="A854" s="154"/>
    </row>
    <row r="855" spans="1:1" x14ac:dyDescent="0.45">
      <c r="A855" s="154"/>
    </row>
    <row r="856" spans="1:1" x14ac:dyDescent="0.45">
      <c r="A856" s="154"/>
    </row>
    <row r="857" spans="1:1" x14ac:dyDescent="0.45">
      <c r="A857" s="154"/>
    </row>
    <row r="858" spans="1:1" x14ac:dyDescent="0.45">
      <c r="A858" s="154"/>
    </row>
    <row r="859" spans="1:1" x14ac:dyDescent="0.45">
      <c r="A859" s="154"/>
    </row>
    <row r="860" spans="1:1" x14ac:dyDescent="0.45">
      <c r="A860" s="154"/>
    </row>
    <row r="861" spans="1:1" x14ac:dyDescent="0.45">
      <c r="A861" s="154"/>
    </row>
    <row r="862" spans="1:1" x14ac:dyDescent="0.45">
      <c r="A862" s="154"/>
    </row>
    <row r="863" spans="1:1" x14ac:dyDescent="0.45">
      <c r="A863" s="154"/>
    </row>
    <row r="864" spans="1:1" x14ac:dyDescent="0.45">
      <c r="A864" s="154"/>
    </row>
    <row r="865" spans="1:1" x14ac:dyDescent="0.45">
      <c r="A865" s="154"/>
    </row>
    <row r="866" spans="1:1" x14ac:dyDescent="0.45">
      <c r="A866" s="154"/>
    </row>
    <row r="867" spans="1:1" x14ac:dyDescent="0.45">
      <c r="A867" s="154"/>
    </row>
    <row r="868" spans="1:1" x14ac:dyDescent="0.45">
      <c r="A868" s="154"/>
    </row>
    <row r="869" spans="1:1" x14ac:dyDescent="0.45">
      <c r="A869" s="154"/>
    </row>
    <row r="870" spans="1:1" x14ac:dyDescent="0.45">
      <c r="A870" s="154"/>
    </row>
    <row r="871" spans="1:1" x14ac:dyDescent="0.45">
      <c r="A871" s="154"/>
    </row>
    <row r="872" spans="1:1" x14ac:dyDescent="0.45">
      <c r="A872" s="154"/>
    </row>
    <row r="873" spans="1:1" x14ac:dyDescent="0.45">
      <c r="A873" s="154"/>
    </row>
    <row r="874" spans="1:1" x14ac:dyDescent="0.45">
      <c r="A874" s="154"/>
    </row>
    <row r="875" spans="1:1" x14ac:dyDescent="0.45">
      <c r="A875" s="154"/>
    </row>
    <row r="876" spans="1:1" x14ac:dyDescent="0.45">
      <c r="A876" s="154"/>
    </row>
    <row r="877" spans="1:1" x14ac:dyDescent="0.45">
      <c r="A877" s="154"/>
    </row>
    <row r="878" spans="1:1" x14ac:dyDescent="0.45">
      <c r="A878" s="154"/>
    </row>
    <row r="879" spans="1:1" x14ac:dyDescent="0.45">
      <c r="A879" s="154"/>
    </row>
    <row r="880" spans="1:1" x14ac:dyDescent="0.45">
      <c r="A880" s="154"/>
    </row>
    <row r="881" spans="1:1" x14ac:dyDescent="0.45">
      <c r="A881" s="154"/>
    </row>
    <row r="882" spans="1:1" x14ac:dyDescent="0.45">
      <c r="A882" s="154"/>
    </row>
    <row r="883" spans="1:1" x14ac:dyDescent="0.45">
      <c r="A883" s="154"/>
    </row>
    <row r="884" spans="1:1" x14ac:dyDescent="0.45">
      <c r="A884" s="154"/>
    </row>
    <row r="885" spans="1:1" x14ac:dyDescent="0.45">
      <c r="A885" s="154"/>
    </row>
    <row r="886" spans="1:1" x14ac:dyDescent="0.45">
      <c r="A886" s="154"/>
    </row>
    <row r="887" spans="1:1" x14ac:dyDescent="0.45">
      <c r="A887" s="154"/>
    </row>
    <row r="888" spans="1:1" x14ac:dyDescent="0.45">
      <c r="A888" s="154"/>
    </row>
    <row r="889" spans="1:1" x14ac:dyDescent="0.45">
      <c r="A889" s="154"/>
    </row>
    <row r="890" spans="1:1" x14ac:dyDescent="0.45">
      <c r="A890" s="154"/>
    </row>
    <row r="891" spans="1:1" x14ac:dyDescent="0.45">
      <c r="A891" s="154"/>
    </row>
    <row r="892" spans="1:1" x14ac:dyDescent="0.45">
      <c r="A892" s="154"/>
    </row>
    <row r="893" spans="1:1" x14ac:dyDescent="0.45">
      <c r="A893" s="154"/>
    </row>
    <row r="894" spans="1:1" x14ac:dyDescent="0.45">
      <c r="A894" s="154"/>
    </row>
    <row r="895" spans="1:1" x14ac:dyDescent="0.45">
      <c r="A895" s="154"/>
    </row>
    <row r="896" spans="1:1" x14ac:dyDescent="0.45">
      <c r="A896" s="154"/>
    </row>
    <row r="897" spans="1:1" x14ac:dyDescent="0.45">
      <c r="A897" s="154"/>
    </row>
    <row r="898" spans="1:1" x14ac:dyDescent="0.45">
      <c r="A898" s="154"/>
    </row>
    <row r="899" spans="1:1" x14ac:dyDescent="0.45">
      <c r="A899" s="154"/>
    </row>
    <row r="900" spans="1:1" x14ac:dyDescent="0.45">
      <c r="A900" s="154"/>
    </row>
    <row r="901" spans="1:1" x14ac:dyDescent="0.45">
      <c r="A901" s="154"/>
    </row>
    <row r="902" spans="1:1" x14ac:dyDescent="0.45">
      <c r="A902" s="154"/>
    </row>
    <row r="903" spans="1:1" x14ac:dyDescent="0.45">
      <c r="A903" s="154"/>
    </row>
    <row r="904" spans="1:1" x14ac:dyDescent="0.45">
      <c r="A904" s="154"/>
    </row>
    <row r="905" spans="1:1" x14ac:dyDescent="0.45">
      <c r="A905" s="154"/>
    </row>
    <row r="906" spans="1:1" x14ac:dyDescent="0.45">
      <c r="A906" s="154"/>
    </row>
    <row r="907" spans="1:1" x14ac:dyDescent="0.45">
      <c r="A907" s="154"/>
    </row>
    <row r="908" spans="1:1" x14ac:dyDescent="0.45">
      <c r="A908" s="154"/>
    </row>
    <row r="909" spans="1:1" x14ac:dyDescent="0.45">
      <c r="A909" s="154"/>
    </row>
    <row r="910" spans="1:1" x14ac:dyDescent="0.45">
      <c r="A910" s="154"/>
    </row>
    <row r="911" spans="1:1" x14ac:dyDescent="0.45">
      <c r="A911" s="154"/>
    </row>
    <row r="912" spans="1:1" x14ac:dyDescent="0.45">
      <c r="A912" s="154"/>
    </row>
    <row r="913" spans="1:1" x14ac:dyDescent="0.45">
      <c r="A913" s="154"/>
    </row>
    <row r="914" spans="1:1" x14ac:dyDescent="0.45">
      <c r="A914" s="154"/>
    </row>
    <row r="915" spans="1:1" x14ac:dyDescent="0.45">
      <c r="A915" s="154"/>
    </row>
    <row r="916" spans="1:1" x14ac:dyDescent="0.45">
      <c r="A916" s="154"/>
    </row>
    <row r="917" spans="1:1" x14ac:dyDescent="0.45">
      <c r="A917" s="154"/>
    </row>
    <row r="918" spans="1:1" x14ac:dyDescent="0.45">
      <c r="A918" s="154"/>
    </row>
    <row r="919" spans="1:1" x14ac:dyDescent="0.45">
      <c r="A919" s="154"/>
    </row>
    <row r="920" spans="1:1" x14ac:dyDescent="0.45">
      <c r="A920" s="154"/>
    </row>
    <row r="921" spans="1:1" x14ac:dyDescent="0.45">
      <c r="A921" s="154"/>
    </row>
    <row r="922" spans="1:1" x14ac:dyDescent="0.45">
      <c r="A922" s="154"/>
    </row>
    <row r="923" spans="1:1" x14ac:dyDescent="0.45">
      <c r="A923" s="154"/>
    </row>
    <row r="924" spans="1:1" x14ac:dyDescent="0.45">
      <c r="A924" s="154"/>
    </row>
    <row r="925" spans="1:1" x14ac:dyDescent="0.45">
      <c r="A925" s="154"/>
    </row>
    <row r="926" spans="1:1" x14ac:dyDescent="0.45">
      <c r="A926" s="154"/>
    </row>
    <row r="927" spans="1:1" x14ac:dyDescent="0.45">
      <c r="A927" s="154"/>
    </row>
    <row r="928" spans="1:1" x14ac:dyDescent="0.45">
      <c r="A928" s="154"/>
    </row>
    <row r="929" spans="1:1" x14ac:dyDescent="0.45">
      <c r="A929" s="154"/>
    </row>
    <row r="930" spans="1:1" x14ac:dyDescent="0.45">
      <c r="A930" s="154"/>
    </row>
    <row r="931" spans="1:1" x14ac:dyDescent="0.45">
      <c r="A931" s="154"/>
    </row>
    <row r="932" spans="1:1" x14ac:dyDescent="0.45">
      <c r="A932" s="154"/>
    </row>
    <row r="933" spans="1:1" x14ac:dyDescent="0.45">
      <c r="A933" s="154"/>
    </row>
    <row r="934" spans="1:1" x14ac:dyDescent="0.45">
      <c r="A934" s="154"/>
    </row>
    <row r="935" spans="1:1" x14ac:dyDescent="0.45">
      <c r="A935" s="154"/>
    </row>
    <row r="936" spans="1:1" x14ac:dyDescent="0.45">
      <c r="A936" s="154"/>
    </row>
    <row r="937" spans="1:1" x14ac:dyDescent="0.45">
      <c r="A937" s="154"/>
    </row>
    <row r="938" spans="1:1" x14ac:dyDescent="0.45">
      <c r="A938" s="154"/>
    </row>
    <row r="939" spans="1:1" x14ac:dyDescent="0.45">
      <c r="A939" s="154"/>
    </row>
    <row r="940" spans="1:1" x14ac:dyDescent="0.45">
      <c r="A940" s="154"/>
    </row>
    <row r="941" spans="1:1" x14ac:dyDescent="0.45">
      <c r="A941" s="154"/>
    </row>
    <row r="942" spans="1:1" x14ac:dyDescent="0.45">
      <c r="A942" s="154"/>
    </row>
    <row r="943" spans="1:1" x14ac:dyDescent="0.45">
      <c r="A943" s="154"/>
    </row>
    <row r="944" spans="1:1" x14ac:dyDescent="0.45">
      <c r="A944" s="154"/>
    </row>
    <row r="945" spans="1:1" x14ac:dyDescent="0.45">
      <c r="A945" s="154"/>
    </row>
    <row r="946" spans="1:1" x14ac:dyDescent="0.45">
      <c r="A946" s="154"/>
    </row>
    <row r="947" spans="1:1" x14ac:dyDescent="0.45">
      <c r="A947" s="154"/>
    </row>
    <row r="948" spans="1:1" x14ac:dyDescent="0.45">
      <c r="A948" s="154"/>
    </row>
    <row r="949" spans="1:1" x14ac:dyDescent="0.45">
      <c r="A949" s="154"/>
    </row>
    <row r="950" spans="1:1" x14ac:dyDescent="0.45">
      <c r="A950" s="154"/>
    </row>
    <row r="951" spans="1:1" x14ac:dyDescent="0.45">
      <c r="A951" s="154"/>
    </row>
    <row r="952" spans="1:1" x14ac:dyDescent="0.45">
      <c r="A952" s="154"/>
    </row>
    <row r="953" spans="1:1" x14ac:dyDescent="0.45">
      <c r="A953" s="154"/>
    </row>
    <row r="954" spans="1:1" x14ac:dyDescent="0.45">
      <c r="A954" s="154"/>
    </row>
    <row r="955" spans="1:1" x14ac:dyDescent="0.45">
      <c r="A955" s="154"/>
    </row>
    <row r="956" spans="1:1" x14ac:dyDescent="0.45">
      <c r="A956" s="154"/>
    </row>
    <row r="957" spans="1:1" x14ac:dyDescent="0.45">
      <c r="A957" s="154"/>
    </row>
    <row r="958" spans="1:1" x14ac:dyDescent="0.45">
      <c r="A958" s="154"/>
    </row>
    <row r="959" spans="1:1" x14ac:dyDescent="0.45">
      <c r="A959" s="154"/>
    </row>
    <row r="960" spans="1:1" x14ac:dyDescent="0.45">
      <c r="A960" s="154"/>
    </row>
    <row r="961" spans="1:1" x14ac:dyDescent="0.45">
      <c r="A961" s="154"/>
    </row>
    <row r="962" spans="1:1" x14ac:dyDescent="0.45">
      <c r="A962" s="154"/>
    </row>
    <row r="963" spans="1:1" x14ac:dyDescent="0.45">
      <c r="A963" s="154"/>
    </row>
    <row r="964" spans="1:1" x14ac:dyDescent="0.45">
      <c r="A964" s="154"/>
    </row>
    <row r="965" spans="1:1" x14ac:dyDescent="0.45">
      <c r="A965" s="154"/>
    </row>
    <row r="966" spans="1:1" x14ac:dyDescent="0.45">
      <c r="A966" s="154"/>
    </row>
    <row r="967" spans="1:1" x14ac:dyDescent="0.45">
      <c r="A967" s="154"/>
    </row>
    <row r="968" spans="1:1" x14ac:dyDescent="0.45">
      <c r="A968" s="154"/>
    </row>
    <row r="969" spans="1:1" x14ac:dyDescent="0.45">
      <c r="A969" s="154"/>
    </row>
    <row r="970" spans="1:1" x14ac:dyDescent="0.45">
      <c r="A970" s="154"/>
    </row>
    <row r="971" spans="1:1" x14ac:dyDescent="0.45">
      <c r="A971" s="154"/>
    </row>
    <row r="972" spans="1:1" x14ac:dyDescent="0.45">
      <c r="A972" s="154"/>
    </row>
    <row r="973" spans="1:1" x14ac:dyDescent="0.45">
      <c r="A973" s="154"/>
    </row>
    <row r="974" spans="1:1" x14ac:dyDescent="0.45">
      <c r="A974" s="154"/>
    </row>
    <row r="975" spans="1:1" x14ac:dyDescent="0.45">
      <c r="A975" s="154"/>
    </row>
    <row r="976" spans="1:1" x14ac:dyDescent="0.45">
      <c r="A976" s="154"/>
    </row>
    <row r="977" spans="1:1" x14ac:dyDescent="0.45">
      <c r="A977" s="154"/>
    </row>
    <row r="978" spans="1:1" x14ac:dyDescent="0.45">
      <c r="A978" s="154"/>
    </row>
    <row r="979" spans="1:1" x14ac:dyDescent="0.45">
      <c r="A979" s="154"/>
    </row>
    <row r="980" spans="1:1" x14ac:dyDescent="0.45">
      <c r="A980" s="154"/>
    </row>
    <row r="981" spans="1:1" x14ac:dyDescent="0.45">
      <c r="A981" s="154"/>
    </row>
    <row r="982" spans="1:1" x14ac:dyDescent="0.45">
      <c r="A982" s="154"/>
    </row>
    <row r="983" spans="1:1" x14ac:dyDescent="0.45">
      <c r="A983" s="154"/>
    </row>
    <row r="984" spans="1:1" x14ac:dyDescent="0.45">
      <c r="A984" s="154"/>
    </row>
    <row r="985" spans="1:1" x14ac:dyDescent="0.45">
      <c r="A985" s="154"/>
    </row>
    <row r="986" spans="1:1" x14ac:dyDescent="0.45">
      <c r="A986" s="154"/>
    </row>
    <row r="987" spans="1:1" x14ac:dyDescent="0.45">
      <c r="A987" s="154"/>
    </row>
    <row r="988" spans="1:1" x14ac:dyDescent="0.45">
      <c r="A988" s="154"/>
    </row>
    <row r="989" spans="1:1" x14ac:dyDescent="0.45">
      <c r="A989" s="154"/>
    </row>
    <row r="990" spans="1:1" x14ac:dyDescent="0.45">
      <c r="A990" s="154"/>
    </row>
    <row r="991" spans="1:1" x14ac:dyDescent="0.45">
      <c r="A991" s="154"/>
    </row>
    <row r="992" spans="1:1" x14ac:dyDescent="0.45">
      <c r="A992" s="154"/>
    </row>
    <row r="993" spans="1:1" x14ac:dyDescent="0.45">
      <c r="A993" s="154"/>
    </row>
    <row r="994" spans="1:1" x14ac:dyDescent="0.45">
      <c r="A994" s="154"/>
    </row>
    <row r="995" spans="1:1" x14ac:dyDescent="0.45">
      <c r="A995" s="154"/>
    </row>
    <row r="996" spans="1:1" x14ac:dyDescent="0.45">
      <c r="A996" s="154"/>
    </row>
    <row r="997" spans="1:1" x14ac:dyDescent="0.45">
      <c r="A997" s="154"/>
    </row>
    <row r="998" spans="1:1" x14ac:dyDescent="0.45">
      <c r="A998" s="154"/>
    </row>
    <row r="999" spans="1:1" x14ac:dyDescent="0.45">
      <c r="A999" s="154"/>
    </row>
    <row r="1000" spans="1:1" x14ac:dyDescent="0.45">
      <c r="A1000" s="154"/>
    </row>
    <row r="1001" spans="1:1" x14ac:dyDescent="0.45">
      <c r="A1001" s="154"/>
    </row>
    <row r="1002" spans="1:1" x14ac:dyDescent="0.45">
      <c r="A1002" s="154"/>
    </row>
  </sheetData>
  <mergeCells count="12">
    <mergeCell ref="H7:H10"/>
    <mergeCell ref="H4:H5"/>
    <mergeCell ref="A55:B55"/>
    <mergeCell ref="H36:H44"/>
    <mergeCell ref="H12:H17"/>
    <mergeCell ref="H19:H34"/>
    <mergeCell ref="H46:H51"/>
    <mergeCell ref="C4:C5"/>
    <mergeCell ref="B4:B5"/>
    <mergeCell ref="A4:A5"/>
    <mergeCell ref="D4:D5"/>
    <mergeCell ref="E4:E5"/>
  </mergeCells>
  <phoneticPr fontId="2"/>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N425"/>
  <sheetViews>
    <sheetView tabSelected="1" topLeftCell="A88" zoomScale="55" zoomScaleNormal="55" zoomScaleSheetLayoutView="33" zoomScalePageLayoutView="40" workbookViewId="0">
      <selection activeCell="H8" sqref="H8"/>
    </sheetView>
  </sheetViews>
  <sheetFormatPr defaultColWidth="8.88671875" defaultRowHeight="26.4" x14ac:dyDescent="0.2"/>
  <cols>
    <col min="1" max="1" width="14.109375" style="1" customWidth="1"/>
    <col min="2" max="9" width="37.109375" style="1" customWidth="1"/>
    <col min="10" max="10" width="9" style="1" customWidth="1"/>
    <col min="11" max="11" width="29.6640625" style="166" customWidth="1"/>
    <col min="12" max="12" width="12" style="172" customWidth="1"/>
    <col min="13" max="13" width="3.6640625" style="166" customWidth="1"/>
    <col min="14" max="14" width="16.44140625" style="166" customWidth="1"/>
    <col min="15" max="15" width="11.6640625" style="172" customWidth="1"/>
    <col min="16" max="16" width="8.88671875" style="66"/>
    <col min="17" max="17" width="3.6640625" style="1" customWidth="1"/>
    <col min="18" max="18" width="28.6640625" style="3" customWidth="1"/>
    <col min="19" max="19" width="8.44140625" style="3" customWidth="1"/>
    <col min="20" max="20" width="19.6640625" style="3" customWidth="1"/>
    <col min="21" max="21" width="28.6640625" style="3" customWidth="1"/>
    <col min="22" max="22" width="8.109375" style="3" customWidth="1"/>
    <col min="23" max="23" width="19.88671875" style="3" customWidth="1"/>
    <col min="24" max="24" width="28.44140625" style="3" customWidth="1"/>
    <col min="25" max="25" width="13.109375" style="4" customWidth="1"/>
    <col min="26" max="26" width="19.88671875" style="4" customWidth="1"/>
    <col min="27" max="27" width="28.6640625" style="3" customWidth="1"/>
    <col min="28" max="28" width="10.44140625" style="5" customWidth="1"/>
    <col min="29" max="29" width="19.88671875" style="5" customWidth="1"/>
    <col min="30" max="30" width="28.88671875" style="5" customWidth="1"/>
    <col min="31" max="31" width="9.88671875" style="5" customWidth="1"/>
    <col min="32" max="32" width="19.88671875" style="6" customWidth="1"/>
    <col min="33" max="33" width="29.33203125" style="5" customWidth="1"/>
    <col min="34" max="34" width="8.33203125" style="5" customWidth="1"/>
    <col min="35" max="35" width="19.109375" style="7" customWidth="1"/>
    <col min="36" max="36" width="28.6640625" style="7" customWidth="1"/>
    <col min="37" max="37" width="19.109375" style="7" customWidth="1"/>
    <col min="38" max="16384" width="8.88671875" style="1"/>
  </cols>
  <sheetData>
    <row r="1" spans="1:40" ht="41.4" x14ac:dyDescent="0.2">
      <c r="B1" s="2" t="s">
        <v>247</v>
      </c>
      <c r="H1" s="429" t="s">
        <v>335</v>
      </c>
      <c r="I1" s="429"/>
      <c r="K1" s="431" t="s">
        <v>43</v>
      </c>
      <c r="L1" s="431"/>
      <c r="M1" s="431"/>
      <c r="N1" s="431"/>
      <c r="O1" s="431"/>
      <c r="AF1" s="141"/>
    </row>
    <row r="2" spans="1:40" ht="19.5" customHeight="1" x14ac:dyDescent="0.2">
      <c r="B2" s="8"/>
      <c r="R2" s="3" t="s">
        <v>0</v>
      </c>
      <c r="AF2" s="141"/>
    </row>
    <row r="3" spans="1:40" s="10" customFormat="1" ht="27.75" customHeight="1" thickBot="1" x14ac:dyDescent="0.25">
      <c r="A3" s="9"/>
      <c r="B3" s="126" t="s">
        <v>248</v>
      </c>
      <c r="C3" s="126" t="s">
        <v>250</v>
      </c>
      <c r="D3" s="368" t="s">
        <v>251</v>
      </c>
      <c r="E3" s="227" t="s">
        <v>252</v>
      </c>
      <c r="F3" s="126" t="s">
        <v>253</v>
      </c>
      <c r="G3" s="126" t="s">
        <v>254</v>
      </c>
      <c r="H3" s="126" t="s">
        <v>255</v>
      </c>
      <c r="I3" s="126" t="s">
        <v>249</v>
      </c>
      <c r="K3" s="430" t="s">
        <v>41</v>
      </c>
      <c r="L3" s="430"/>
      <c r="M3" s="167"/>
      <c r="N3" s="430" t="s">
        <v>42</v>
      </c>
      <c r="O3" s="430"/>
      <c r="P3" s="67"/>
      <c r="Q3" s="11"/>
      <c r="R3" s="138"/>
      <c r="S3" s="138"/>
      <c r="T3" s="138"/>
      <c r="U3" s="138"/>
      <c r="V3" s="138"/>
      <c r="W3" s="138"/>
      <c r="X3" s="138"/>
      <c r="Y3" s="138"/>
      <c r="Z3" s="138"/>
      <c r="AA3" s="138" t="s">
        <v>1</v>
      </c>
      <c r="AB3" s="138"/>
      <c r="AC3" s="138"/>
      <c r="AD3" s="138"/>
      <c r="AE3" s="138"/>
      <c r="AF3" s="142"/>
      <c r="AG3" s="433"/>
      <c r="AH3" s="433"/>
      <c r="AI3" s="434"/>
      <c r="AJ3" s="7"/>
      <c r="AK3" s="7"/>
      <c r="AL3" s="1"/>
      <c r="AM3" s="1"/>
      <c r="AN3" s="1"/>
    </row>
    <row r="4" spans="1:40" ht="22.35" customHeight="1" thickBot="1" x14ac:dyDescent="0.25">
      <c r="A4" s="98">
        <v>0.375</v>
      </c>
      <c r="B4" s="334"/>
      <c r="C4" s="334"/>
      <c r="D4" s="335"/>
      <c r="E4" s="334"/>
      <c r="F4" s="424" t="s">
        <v>142</v>
      </c>
      <c r="G4" s="334"/>
      <c r="H4" s="334"/>
      <c r="I4" s="334"/>
      <c r="K4" s="168" t="s">
        <v>40</v>
      </c>
      <c r="L4" s="173">
        <f>SUM(L51)</f>
        <v>36</v>
      </c>
      <c r="M4" s="167"/>
      <c r="N4" s="248" t="s">
        <v>40</v>
      </c>
      <c r="O4" s="249">
        <f>SUM(O5:O19)</f>
        <v>32</v>
      </c>
      <c r="P4" s="67"/>
      <c r="Q4" s="13"/>
      <c r="AF4" s="141"/>
      <c r="AG4" s="14"/>
      <c r="AI4" s="269"/>
    </row>
    <row r="5" spans="1:40" ht="22.35" customHeight="1" x14ac:dyDescent="0.2">
      <c r="A5" s="101"/>
      <c r="B5" s="16"/>
      <c r="C5" s="16"/>
      <c r="E5" s="16"/>
      <c r="F5" s="425"/>
      <c r="G5" s="16"/>
      <c r="H5" s="16"/>
      <c r="I5" s="16"/>
      <c r="K5" s="170" t="str">
        <f>レッスン・イントラ一覧!A6</f>
        <v>ベーシックヨガ</v>
      </c>
      <c r="L5" s="175"/>
      <c r="N5" s="174" t="str">
        <f>レッスン・イントラ一覧!A56</f>
        <v>助供</v>
      </c>
      <c r="O5" s="174">
        <f t="shared" ref="O5:O12" si="0">COUNTIF($B$4:$I$59,"*"&amp;N5&amp;"*")</f>
        <v>6</v>
      </c>
      <c r="Q5" s="13"/>
      <c r="R5" s="270" t="s">
        <v>160</v>
      </c>
      <c r="S5" s="4"/>
      <c r="T5" s="4"/>
      <c r="U5" s="270" t="s">
        <v>167</v>
      </c>
      <c r="V5" s="4"/>
      <c r="W5" s="4"/>
      <c r="X5" s="432" t="s">
        <v>166</v>
      </c>
      <c r="Y5" s="432"/>
      <c r="Z5" s="432"/>
      <c r="AA5" s="432"/>
      <c r="AB5" s="4"/>
      <c r="AC5" s="4"/>
      <c r="AD5" s="270" t="s">
        <v>175</v>
      </c>
      <c r="AG5" s="271" t="s">
        <v>211</v>
      </c>
      <c r="AI5" s="269"/>
    </row>
    <row r="6" spans="1:40" ht="22.35" customHeight="1" x14ac:dyDescent="0.2">
      <c r="A6" s="13"/>
      <c r="B6" s="92"/>
      <c r="C6" s="92"/>
      <c r="D6" s="323"/>
      <c r="E6" s="92"/>
      <c r="F6" s="425"/>
      <c r="G6" s="92"/>
      <c r="H6" s="92"/>
      <c r="I6" s="92"/>
      <c r="K6" s="169" t="str">
        <f>レッスン・イントラ一覧!B7</f>
        <v>スタンダード</v>
      </c>
      <c r="L6" s="174">
        <f>COUNTIF($B$4:$I$59,"*"&amp;K6&amp;"*")</f>
        <v>4</v>
      </c>
      <c r="N6" s="174" t="str">
        <f>レッスン・イントラ一覧!A57</f>
        <v>木元</v>
      </c>
      <c r="O6" s="174">
        <f t="shared" si="0"/>
        <v>9</v>
      </c>
      <c r="P6" s="428"/>
      <c r="Q6" s="13"/>
      <c r="R6" s="272" t="s">
        <v>2</v>
      </c>
      <c r="S6" s="206" t="s">
        <v>161</v>
      </c>
      <c r="T6" s="206"/>
      <c r="U6" s="273" t="s">
        <v>2</v>
      </c>
      <c r="V6" s="206" t="s">
        <v>3</v>
      </c>
      <c r="X6" s="274" t="s">
        <v>2</v>
      </c>
      <c r="Y6" s="206" t="s">
        <v>161</v>
      </c>
      <c r="AA6" s="275" t="s">
        <v>2</v>
      </c>
      <c r="AB6" s="206" t="s">
        <v>172</v>
      </c>
      <c r="AC6" s="4"/>
      <c r="AD6" s="276" t="s">
        <v>46</v>
      </c>
      <c r="AE6" s="206" t="s">
        <v>161</v>
      </c>
      <c r="AG6" s="228" t="s">
        <v>46</v>
      </c>
      <c r="AI6" s="269"/>
      <c r="AJ6" s="1"/>
    </row>
    <row r="7" spans="1:40" ht="22.35" customHeight="1" x14ac:dyDescent="0.2">
      <c r="A7" s="103"/>
      <c r="B7" s="92"/>
      <c r="C7" s="92"/>
      <c r="D7" s="323"/>
      <c r="E7" s="92"/>
      <c r="F7" s="425"/>
      <c r="G7" s="92"/>
      <c r="H7" s="92"/>
      <c r="I7" s="92"/>
      <c r="K7" s="169" t="str">
        <f>レッスン・イントラ一覧!B8</f>
        <v>アロマ</v>
      </c>
      <c r="L7" s="174">
        <f>COUNTIF($B$4:$I$59,"*"&amp;K7&amp;"*")</f>
        <v>3</v>
      </c>
      <c r="N7" s="174" t="str">
        <f>レッスン・イントラ一覧!A58</f>
        <v>川元</v>
      </c>
      <c r="O7" s="174">
        <f t="shared" si="0"/>
        <v>8</v>
      </c>
      <c r="P7" s="428"/>
      <c r="Q7" s="13"/>
      <c r="R7" s="19" t="s">
        <v>133</v>
      </c>
      <c r="S7" s="277" t="s">
        <v>165</v>
      </c>
      <c r="T7" s="277"/>
      <c r="U7" s="21" t="s">
        <v>5</v>
      </c>
      <c r="V7" s="277" t="s">
        <v>164</v>
      </c>
      <c r="X7" s="22" t="s">
        <v>16</v>
      </c>
      <c r="Y7" s="277" t="s">
        <v>171</v>
      </c>
      <c r="AA7" s="223" t="s">
        <v>122</v>
      </c>
      <c r="AB7" s="277" t="s">
        <v>170</v>
      </c>
      <c r="AC7" s="4"/>
      <c r="AD7" s="139" t="s">
        <v>53</v>
      </c>
      <c r="AE7" s="277" t="s">
        <v>177</v>
      </c>
      <c r="AG7" s="229" t="s">
        <v>137</v>
      </c>
      <c r="AH7" s="277" t="s">
        <v>178</v>
      </c>
      <c r="AI7" s="269"/>
      <c r="AJ7" s="1"/>
      <c r="AK7" s="1"/>
    </row>
    <row r="8" spans="1:40" ht="22.35" customHeight="1" x14ac:dyDescent="0.2">
      <c r="A8" s="105">
        <v>0.41666666666666702</v>
      </c>
      <c r="B8" s="92"/>
      <c r="C8" s="92"/>
      <c r="D8" s="58"/>
      <c r="E8" s="92"/>
      <c r="F8" s="425"/>
      <c r="G8" s="92"/>
      <c r="H8" s="92"/>
      <c r="I8" s="92"/>
      <c r="K8" s="169" t="str">
        <f>レッスン・イントラ一覧!B9</f>
        <v>RELAX ６０</v>
      </c>
      <c r="L8" s="174">
        <f>COUNTIF($B$4:$I$59,"*"&amp;K8&amp;"*")</f>
        <v>0</v>
      </c>
      <c r="N8" s="174" t="str">
        <f>レッスン・イントラ一覧!A59</f>
        <v>田中</v>
      </c>
      <c r="O8" s="174">
        <f t="shared" si="0"/>
        <v>7</v>
      </c>
      <c r="Q8" s="13"/>
      <c r="R8" s="225" t="s">
        <v>9</v>
      </c>
      <c r="U8" s="21" t="s">
        <v>10</v>
      </c>
      <c r="V8" s="4"/>
      <c r="X8" s="137" t="s">
        <v>9</v>
      </c>
      <c r="AA8" s="224" t="s">
        <v>123</v>
      </c>
      <c r="AB8" s="211"/>
      <c r="AC8" s="211"/>
      <c r="AD8" s="140" t="s">
        <v>47</v>
      </c>
      <c r="AE8" s="278"/>
      <c r="AG8" s="230" t="s">
        <v>138</v>
      </c>
      <c r="AI8" s="269"/>
      <c r="AJ8" s="1"/>
      <c r="AK8" s="1"/>
    </row>
    <row r="9" spans="1:40" ht="22.35" customHeight="1" x14ac:dyDescent="0.2">
      <c r="A9" s="105"/>
      <c r="B9" s="92"/>
      <c r="C9" s="92"/>
      <c r="D9" s="58"/>
      <c r="E9" s="92"/>
      <c r="F9" s="425"/>
      <c r="G9" s="92"/>
      <c r="H9" s="92"/>
      <c r="I9" s="327"/>
      <c r="K9" s="169" t="str">
        <f>レッスン・イントラ一覧!B10</f>
        <v>ディープ</v>
      </c>
      <c r="L9" s="174">
        <f>COUNTIF($B$4:$I$59,"*"&amp;K9&amp;"*")</f>
        <v>0</v>
      </c>
      <c r="N9" s="174" t="str">
        <f>レッスン・イントラ一覧!A60</f>
        <v>久保</v>
      </c>
      <c r="O9" s="174">
        <f t="shared" si="0"/>
        <v>2</v>
      </c>
      <c r="P9" s="428"/>
      <c r="Q9" s="13"/>
      <c r="R9" s="27"/>
      <c r="U9" s="279" t="s">
        <v>9</v>
      </c>
      <c r="V9" s="4"/>
      <c r="AA9" s="132" t="s">
        <v>9</v>
      </c>
      <c r="AB9" s="4"/>
      <c r="AC9" s="4"/>
      <c r="AD9" s="3"/>
      <c r="AG9" s="230" t="s">
        <v>139</v>
      </c>
      <c r="AI9" s="269"/>
      <c r="AJ9" s="1"/>
    </row>
    <row r="10" spans="1:40" ht="22.35" customHeight="1" x14ac:dyDescent="0.2">
      <c r="A10" s="13"/>
      <c r="B10" s="92"/>
      <c r="C10" s="280" t="s">
        <v>271</v>
      </c>
      <c r="D10" s="275" t="s">
        <v>311</v>
      </c>
      <c r="E10" s="295" t="s">
        <v>271</v>
      </c>
      <c r="F10" s="425"/>
      <c r="G10" s="39" t="s">
        <v>271</v>
      </c>
      <c r="H10" s="276" t="s">
        <v>289</v>
      </c>
      <c r="I10" s="322"/>
      <c r="K10" s="170" t="str">
        <f>レッスン・イントラ一覧!A11</f>
        <v>ステップアップ</v>
      </c>
      <c r="L10" s="175"/>
      <c r="N10" s="174" t="str">
        <f>レッスン・イントラ一覧!A61</f>
        <v>未定</v>
      </c>
      <c r="O10" s="174">
        <f t="shared" si="0"/>
        <v>0</v>
      </c>
      <c r="P10" s="428"/>
      <c r="Q10" s="13"/>
      <c r="R10" s="280" t="s">
        <v>2</v>
      </c>
      <c r="S10" s="206" t="s">
        <v>161</v>
      </c>
      <c r="T10" s="206"/>
      <c r="U10" s="212"/>
      <c r="V10" s="4"/>
      <c r="X10" s="274" t="s">
        <v>2</v>
      </c>
      <c r="Y10" s="206" t="s">
        <v>161</v>
      </c>
      <c r="AB10" s="4"/>
      <c r="AC10" s="4"/>
      <c r="AD10" s="281" t="s">
        <v>2</v>
      </c>
      <c r="AE10" s="206" t="s">
        <v>161</v>
      </c>
      <c r="AG10" s="231" t="s">
        <v>9</v>
      </c>
      <c r="AI10" s="269"/>
      <c r="AJ10" s="1"/>
      <c r="AK10" s="28"/>
    </row>
    <row r="11" spans="1:40" ht="22.35" customHeight="1" x14ac:dyDescent="0.2">
      <c r="A11" s="106"/>
      <c r="B11" s="91"/>
      <c r="C11" s="20" t="s">
        <v>4</v>
      </c>
      <c r="D11" s="315" t="s">
        <v>228</v>
      </c>
      <c r="E11" s="26" t="s">
        <v>11</v>
      </c>
      <c r="F11" s="425"/>
      <c r="G11" s="38" t="s">
        <v>44</v>
      </c>
      <c r="H11" s="139" t="s">
        <v>53</v>
      </c>
      <c r="I11" s="346"/>
      <c r="K11" s="169" t="str">
        <f>レッスン・イントラ一覧!B12</f>
        <v>アドバンス</v>
      </c>
      <c r="L11" s="174">
        <f t="shared" ref="L11:L16" si="1">COUNTIF($B$4:$I$59,"*"&amp;K11&amp;"*")</f>
        <v>1</v>
      </c>
      <c r="N11" s="174">
        <f>レッスン・イントラ一覧!A62</f>
        <v>0</v>
      </c>
      <c r="O11" s="174">
        <f t="shared" si="0"/>
        <v>0</v>
      </c>
      <c r="P11" s="428"/>
      <c r="Q11" s="13"/>
      <c r="R11" s="20" t="s">
        <v>4</v>
      </c>
      <c r="S11" s="277" t="s">
        <v>173</v>
      </c>
      <c r="U11" s="39" t="s">
        <v>2</v>
      </c>
      <c r="V11" s="206" t="s">
        <v>161</v>
      </c>
      <c r="X11" s="22" t="s">
        <v>20</v>
      </c>
      <c r="Y11" s="277" t="s">
        <v>171</v>
      </c>
      <c r="AA11" s="282" t="s">
        <v>2</v>
      </c>
      <c r="AB11" s="206" t="s">
        <v>161</v>
      </c>
      <c r="AC11" s="4"/>
      <c r="AD11" s="23" t="s">
        <v>8</v>
      </c>
      <c r="AE11" s="277" t="s">
        <v>177</v>
      </c>
      <c r="AI11" s="269"/>
      <c r="AJ11" s="1"/>
      <c r="AK11" s="203"/>
    </row>
    <row r="12" spans="1:40" ht="21.75" customHeight="1" x14ac:dyDescent="0.2">
      <c r="A12" s="107">
        <v>0.45833333333333298</v>
      </c>
      <c r="B12" s="319"/>
      <c r="C12" s="24" t="s">
        <v>50</v>
      </c>
      <c r="D12" s="132" t="s">
        <v>261</v>
      </c>
      <c r="E12" s="296" t="s">
        <v>283</v>
      </c>
      <c r="F12" s="425"/>
      <c r="G12" s="226" t="s">
        <v>285</v>
      </c>
      <c r="H12" s="140" t="s">
        <v>267</v>
      </c>
      <c r="I12" s="322"/>
      <c r="K12" s="169" t="str">
        <f>レッスン・イントラ一覧!B13</f>
        <v>はじめての</v>
      </c>
      <c r="L12" s="174">
        <f t="shared" si="1"/>
        <v>1</v>
      </c>
      <c r="N12" s="174">
        <f>レッスン・イントラ一覧!A63</f>
        <v>0</v>
      </c>
      <c r="O12" s="174">
        <f t="shared" si="0"/>
        <v>0</v>
      </c>
      <c r="P12" s="428"/>
      <c r="Q12" s="13"/>
      <c r="R12" s="24" t="s">
        <v>229</v>
      </c>
      <c r="U12" s="38" t="s">
        <v>44</v>
      </c>
      <c r="V12" s="277" t="s">
        <v>162</v>
      </c>
      <c r="X12" s="137" t="s">
        <v>9</v>
      </c>
      <c r="AA12" s="267" t="s">
        <v>121</v>
      </c>
      <c r="AB12" s="277" t="s">
        <v>170</v>
      </c>
      <c r="AC12" s="4"/>
      <c r="AD12" s="134" t="s">
        <v>9</v>
      </c>
      <c r="AG12" s="317" t="s">
        <v>200</v>
      </c>
      <c r="AI12" s="269"/>
      <c r="AJ12" s="1"/>
      <c r="AK12" s="204"/>
    </row>
    <row r="13" spans="1:40" ht="22.35" customHeight="1" x14ac:dyDescent="0.2">
      <c r="A13" s="105"/>
      <c r="B13" s="319"/>
      <c r="C13" s="283" t="s">
        <v>272</v>
      </c>
      <c r="D13" s="319"/>
      <c r="E13" s="319"/>
      <c r="F13" s="425"/>
      <c r="G13" s="322"/>
      <c r="H13" s="319"/>
      <c r="I13" s="327"/>
      <c r="K13" s="169" t="str">
        <f>レッスン・イントラ一覧!B14</f>
        <v>Advance</v>
      </c>
      <c r="L13" s="174">
        <f t="shared" si="1"/>
        <v>2</v>
      </c>
      <c r="N13" s="172"/>
      <c r="P13" s="428"/>
      <c r="Q13" s="13"/>
      <c r="R13" s="283" t="s">
        <v>9</v>
      </c>
      <c r="U13" s="226" t="s">
        <v>17</v>
      </c>
      <c r="V13" s="284"/>
      <c r="AA13" s="268" t="s">
        <v>9</v>
      </c>
      <c r="AB13" s="4"/>
      <c r="AC13" s="4"/>
      <c r="AD13" s="3"/>
      <c r="AG13" s="67"/>
      <c r="AI13" s="269"/>
      <c r="AJ13" s="1"/>
      <c r="AK13" s="204"/>
    </row>
    <row r="14" spans="1:40" ht="21.75" customHeight="1" x14ac:dyDescent="0.2">
      <c r="A14" s="105"/>
      <c r="B14" s="319"/>
      <c r="C14" s="319"/>
      <c r="D14" s="319"/>
      <c r="E14" s="319"/>
      <c r="F14" s="425"/>
      <c r="G14" s="319"/>
      <c r="H14" s="319"/>
      <c r="I14" s="319"/>
      <c r="K14" s="169" t="str">
        <f>レッスン・イントラ一覧!B15</f>
        <v>EXパワー</v>
      </c>
      <c r="L14" s="174">
        <f t="shared" si="1"/>
        <v>0</v>
      </c>
      <c r="N14" s="172"/>
      <c r="P14" s="428"/>
      <c r="Q14" s="13"/>
      <c r="X14" s="274" t="s">
        <v>2</v>
      </c>
      <c r="Y14" s="206" t="s">
        <v>161</v>
      </c>
      <c r="AB14" s="4"/>
      <c r="AC14" s="4"/>
      <c r="AD14" s="281" t="s">
        <v>2</v>
      </c>
      <c r="AE14" s="206" t="s">
        <v>161</v>
      </c>
      <c r="AG14" s="275" t="s">
        <v>46</v>
      </c>
      <c r="AH14" s="6"/>
      <c r="AI14" s="285"/>
      <c r="AJ14" s="1"/>
      <c r="AK14" s="204"/>
    </row>
    <row r="15" spans="1:40" ht="22.35" customHeight="1" x14ac:dyDescent="0.2">
      <c r="A15" s="108"/>
      <c r="B15" s="327"/>
      <c r="C15" s="327"/>
      <c r="D15" s="327"/>
      <c r="E15" s="327"/>
      <c r="F15" s="425"/>
      <c r="G15" s="327"/>
      <c r="H15" s="327"/>
      <c r="I15" s="327"/>
      <c r="K15" s="169" t="str">
        <f>レッスン・イントラ一覧!B16</f>
        <v>FIRE</v>
      </c>
      <c r="L15" s="174">
        <f t="shared" si="1"/>
        <v>0</v>
      </c>
      <c r="N15" s="172"/>
      <c r="Q15" s="13"/>
      <c r="R15" s="280" t="s">
        <v>2</v>
      </c>
      <c r="S15" s="206" t="s">
        <v>161</v>
      </c>
      <c r="T15" s="206"/>
      <c r="U15" s="286" t="s">
        <v>2</v>
      </c>
      <c r="V15" s="206" t="s">
        <v>161</v>
      </c>
      <c r="X15" s="22" t="s">
        <v>6</v>
      </c>
      <c r="Y15" s="277" t="s">
        <v>171</v>
      </c>
      <c r="AA15" s="287" t="s">
        <v>46</v>
      </c>
      <c r="AB15" s="206" t="s">
        <v>161</v>
      </c>
      <c r="AC15" s="4"/>
      <c r="AD15" s="23" t="s">
        <v>19</v>
      </c>
      <c r="AE15" s="277" t="s">
        <v>177</v>
      </c>
      <c r="AG15" s="315" t="s">
        <v>215</v>
      </c>
      <c r="AH15" s="6"/>
      <c r="AI15" s="285"/>
      <c r="AJ15" s="1"/>
      <c r="AK15" s="25"/>
    </row>
    <row r="16" spans="1:40" ht="22.35" customHeight="1" x14ac:dyDescent="0.2">
      <c r="A16" s="107">
        <v>0.5</v>
      </c>
      <c r="B16" s="322"/>
      <c r="C16" s="322"/>
      <c r="D16" s="322"/>
      <c r="E16" s="322"/>
      <c r="F16" s="425"/>
      <c r="G16" s="322"/>
      <c r="H16" s="322"/>
      <c r="I16" s="322"/>
      <c r="K16" s="169" t="str">
        <f>レッスン・イントラ一覧!B17</f>
        <v>WATER</v>
      </c>
      <c r="L16" s="174">
        <f t="shared" si="1"/>
        <v>0</v>
      </c>
      <c r="N16" s="172"/>
      <c r="Q16" s="13"/>
      <c r="R16" s="20" t="s">
        <v>4</v>
      </c>
      <c r="S16" s="277" t="s">
        <v>173</v>
      </c>
      <c r="U16" s="30" t="s">
        <v>143</v>
      </c>
      <c r="V16" s="277" t="s">
        <v>162</v>
      </c>
      <c r="X16" s="137" t="s">
        <v>9</v>
      </c>
      <c r="AA16" s="147" t="s">
        <v>54</v>
      </c>
      <c r="AB16" s="277" t="s">
        <v>170</v>
      </c>
      <c r="AC16" s="4"/>
      <c r="AD16" s="134" t="s">
        <v>9</v>
      </c>
      <c r="AG16" s="132" t="s">
        <v>47</v>
      </c>
      <c r="AH16" s="6"/>
      <c r="AI16" s="285"/>
      <c r="AJ16" s="1"/>
      <c r="AK16" s="25"/>
    </row>
    <row r="17" spans="1:37" ht="22.35" customHeight="1" x14ac:dyDescent="0.2">
      <c r="A17" s="105"/>
      <c r="B17" s="346"/>
      <c r="C17" s="274" t="s">
        <v>275</v>
      </c>
      <c r="D17" s="280" t="s">
        <v>275</v>
      </c>
      <c r="E17" s="282" t="s">
        <v>275</v>
      </c>
      <c r="F17" s="425"/>
      <c r="G17" s="272" t="s">
        <v>275</v>
      </c>
      <c r="H17" s="274" t="s">
        <v>275</v>
      </c>
      <c r="I17" s="346"/>
      <c r="K17" s="236" t="str">
        <f>レッスン・イントラ一覧!A18</f>
        <v>ダイエット・エクササイズ</v>
      </c>
      <c r="L17" s="237"/>
      <c r="N17" s="172"/>
      <c r="Q17" s="13"/>
      <c r="R17" s="24" t="s">
        <v>49</v>
      </c>
      <c r="U17" s="226" t="s">
        <v>17</v>
      </c>
      <c r="V17" s="211"/>
      <c r="AA17" s="148" t="s">
        <v>47</v>
      </c>
      <c r="AB17" s="4"/>
      <c r="AC17" s="4"/>
      <c r="AD17" s="3"/>
      <c r="AE17" s="40"/>
      <c r="AG17" s="351"/>
      <c r="AH17" s="6"/>
      <c r="AI17" s="285"/>
      <c r="AJ17" s="1"/>
      <c r="AK17" s="205"/>
    </row>
    <row r="18" spans="1:37" ht="22.35" customHeight="1" x14ac:dyDescent="0.2">
      <c r="A18" s="105"/>
      <c r="B18" s="322"/>
      <c r="C18" s="22" t="s">
        <v>51</v>
      </c>
      <c r="D18" s="20" t="s">
        <v>4</v>
      </c>
      <c r="E18" s="267" t="s">
        <v>121</v>
      </c>
      <c r="F18" s="425"/>
      <c r="G18" s="19" t="s">
        <v>133</v>
      </c>
      <c r="H18" s="22" t="s">
        <v>20</v>
      </c>
      <c r="I18" s="322"/>
      <c r="K18" s="169" t="str">
        <f>レッスン・イントラ一覧!B19</f>
        <v>セルトル</v>
      </c>
      <c r="L18" s="174">
        <f>COUNTIF($B$4:$I$59,"*"&amp;K18&amp;"*")</f>
        <v>1</v>
      </c>
      <c r="N18" s="172"/>
      <c r="Q18" s="13"/>
      <c r="R18" s="283" t="s">
        <v>9</v>
      </c>
      <c r="S18" s="288"/>
      <c r="T18" s="288"/>
      <c r="U18" s="27"/>
      <c r="V18" s="4"/>
      <c r="W18" s="288"/>
      <c r="X18" s="274" t="s">
        <v>2</v>
      </c>
      <c r="Y18" s="206" t="s">
        <v>161</v>
      </c>
      <c r="AA18" s="316"/>
      <c r="AB18" s="4"/>
      <c r="AC18" s="4"/>
      <c r="AD18" s="276" t="s">
        <v>46</v>
      </c>
      <c r="AE18" s="206" t="s">
        <v>161</v>
      </c>
      <c r="AG18" s="275" t="s">
        <v>46</v>
      </c>
      <c r="AH18" s="6"/>
      <c r="AI18" s="285"/>
      <c r="AJ18" s="1"/>
      <c r="AK18" s="206"/>
    </row>
    <row r="19" spans="1:37" ht="22.35" customHeight="1" x14ac:dyDescent="0.2">
      <c r="A19" s="108"/>
      <c r="B19" s="344"/>
      <c r="C19" s="137" t="s">
        <v>276</v>
      </c>
      <c r="D19" s="24" t="s">
        <v>229</v>
      </c>
      <c r="E19" s="268" t="s">
        <v>272</v>
      </c>
      <c r="F19" s="425"/>
      <c r="G19" s="225" t="s">
        <v>257</v>
      </c>
      <c r="H19" s="137" t="s">
        <v>272</v>
      </c>
      <c r="I19" s="327"/>
      <c r="K19" s="169" t="str">
        <f>レッスン・イントラ一覧!B20</f>
        <v>背中美人</v>
      </c>
      <c r="L19" s="174">
        <f>COUNTIF($B$4:$I$59,"*"&amp;K19&amp;"*")</f>
        <v>3</v>
      </c>
      <c r="N19" s="172"/>
      <c r="Q19" s="13"/>
      <c r="S19" s="4"/>
      <c r="T19" s="4"/>
      <c r="U19" s="289" t="s">
        <v>2</v>
      </c>
      <c r="V19" s="206" t="s">
        <v>3</v>
      </c>
      <c r="W19" s="4"/>
      <c r="X19" s="22" t="s">
        <v>12</v>
      </c>
      <c r="Y19" s="277" t="s">
        <v>171</v>
      </c>
      <c r="AA19" s="275" t="s">
        <v>2</v>
      </c>
      <c r="AB19" s="206" t="s">
        <v>172</v>
      </c>
      <c r="AC19" s="4"/>
      <c r="AD19" s="139" t="s">
        <v>59</v>
      </c>
      <c r="AE19" s="277" t="s">
        <v>177</v>
      </c>
      <c r="AG19" s="315" t="s">
        <v>228</v>
      </c>
      <c r="AH19" s="25"/>
      <c r="AI19" s="290"/>
      <c r="AJ19" s="1"/>
      <c r="AK19" s="205"/>
    </row>
    <row r="20" spans="1:37" ht="21.75" customHeight="1" x14ac:dyDescent="0.2">
      <c r="A20" s="107">
        <v>0.54166666666666696</v>
      </c>
      <c r="B20" s="343"/>
      <c r="C20" s="343"/>
      <c r="D20" s="283" t="s">
        <v>280</v>
      </c>
      <c r="E20" s="343"/>
      <c r="F20" s="425"/>
      <c r="G20" s="345"/>
      <c r="H20" s="322"/>
      <c r="I20" s="322"/>
      <c r="K20" s="169" t="str">
        <f>レッスン・イントラ一覧!B21</f>
        <v>ダイエット</v>
      </c>
      <c r="L20" s="174">
        <f>COUNTIF($B$4:$I$59,"*"&amp;K20&amp;"*")-L21-L33</f>
        <v>1</v>
      </c>
      <c r="Q20" s="13"/>
      <c r="R20" s="280" t="s">
        <v>2</v>
      </c>
      <c r="S20" s="206" t="s">
        <v>161</v>
      </c>
      <c r="T20" s="206"/>
      <c r="U20" s="29" t="s">
        <v>13</v>
      </c>
      <c r="V20" s="277" t="s">
        <v>163</v>
      </c>
      <c r="W20" s="4"/>
      <c r="X20" s="22" t="s">
        <v>6</v>
      </c>
      <c r="AA20" s="315" t="s">
        <v>208</v>
      </c>
      <c r="AB20" s="277" t="s">
        <v>170</v>
      </c>
      <c r="AC20" s="4"/>
      <c r="AD20" s="139" t="s">
        <v>60</v>
      </c>
      <c r="AG20" s="132" t="s">
        <v>47</v>
      </c>
      <c r="AH20" s="6"/>
      <c r="AI20" s="290"/>
      <c r="AJ20" s="1"/>
      <c r="AK20" s="25"/>
    </row>
    <row r="21" spans="1:37" ht="22.35" customHeight="1" x14ac:dyDescent="0.2">
      <c r="A21" s="105"/>
      <c r="B21" s="345"/>
      <c r="C21" s="345"/>
      <c r="D21" s="345"/>
      <c r="E21" s="345"/>
      <c r="F21" s="425"/>
      <c r="G21" s="345"/>
      <c r="H21" s="327"/>
      <c r="I21" s="347"/>
      <c r="K21" s="169" t="str">
        <f>レッスン・イントラ一覧!B22</f>
        <v>痩せる</v>
      </c>
      <c r="L21" s="174">
        <f t="shared" ref="L21:L33" si="2">COUNTIF($B$4:$I$59,"*"&amp;K21&amp;"*")</f>
        <v>0</v>
      </c>
      <c r="Q21" s="13"/>
      <c r="R21" s="20" t="s">
        <v>4</v>
      </c>
      <c r="S21" s="277" t="s">
        <v>173</v>
      </c>
      <c r="T21" s="4"/>
      <c r="U21" s="29" t="s">
        <v>10</v>
      </c>
      <c r="V21" s="4"/>
      <c r="W21" s="4"/>
      <c r="X21" s="137" t="s">
        <v>9</v>
      </c>
      <c r="AA21" s="132" t="s">
        <v>9</v>
      </c>
      <c r="AB21" s="4"/>
      <c r="AC21" s="4"/>
      <c r="AD21" s="140" t="s">
        <v>47</v>
      </c>
      <c r="AE21" s="25"/>
      <c r="AG21" s="3"/>
      <c r="AH21" s="6"/>
      <c r="AI21" s="290"/>
      <c r="AJ21" s="1"/>
      <c r="AK21" s="25"/>
    </row>
    <row r="22" spans="1:37" ht="22.35" customHeight="1" x14ac:dyDescent="0.2">
      <c r="A22" s="105"/>
      <c r="B22" s="345"/>
      <c r="C22" s="345"/>
      <c r="D22" s="345"/>
      <c r="E22" s="345"/>
      <c r="F22" s="425"/>
      <c r="G22" s="345"/>
      <c r="H22" s="345"/>
      <c r="I22" s="347"/>
      <c r="K22" s="169" t="str">
        <f>レッスン・イントラ一覧!B23</f>
        <v>スリム</v>
      </c>
      <c r="L22" s="174">
        <f t="shared" si="2"/>
        <v>1</v>
      </c>
      <c r="Q22" s="13"/>
      <c r="R22" s="24" t="s">
        <v>50</v>
      </c>
      <c r="S22" s="288"/>
      <c r="T22" s="288"/>
      <c r="U22" s="291" t="s">
        <v>9</v>
      </c>
      <c r="V22" s="4"/>
      <c r="W22" s="288"/>
      <c r="AA22" s="32"/>
      <c r="AB22" s="4"/>
      <c r="AC22" s="4"/>
      <c r="AG22" s="3"/>
      <c r="AH22" s="6"/>
      <c r="AI22" s="290"/>
      <c r="AJ22" s="1"/>
      <c r="AK22" s="25"/>
    </row>
    <row r="23" spans="1:37" ht="22.35" customHeight="1" x14ac:dyDescent="0.2">
      <c r="A23" s="108"/>
      <c r="B23" s="92"/>
      <c r="C23" s="92"/>
      <c r="D23" s="92"/>
      <c r="E23" s="92"/>
      <c r="F23" s="425"/>
      <c r="G23" s="92"/>
      <c r="H23" s="92"/>
      <c r="I23" s="92"/>
      <c r="K23" s="169" t="str">
        <f>レッスン・イントラ一覧!B24</f>
        <v>ホットピラティス</v>
      </c>
      <c r="L23" s="174">
        <f t="shared" si="2"/>
        <v>1</v>
      </c>
      <c r="Q23" s="13"/>
      <c r="R23" s="283" t="s">
        <v>9</v>
      </c>
      <c r="S23" s="4"/>
      <c r="T23" s="4"/>
      <c r="U23" s="4"/>
      <c r="V23" s="4"/>
      <c r="W23" s="4"/>
      <c r="X23" s="274" t="s">
        <v>2</v>
      </c>
      <c r="Y23" s="206" t="s">
        <v>161</v>
      </c>
      <c r="AA23" s="275" t="s">
        <v>2</v>
      </c>
      <c r="AB23" s="206" t="s">
        <v>223</v>
      </c>
      <c r="AC23" s="4"/>
      <c r="AD23" s="276" t="s">
        <v>46</v>
      </c>
      <c r="AE23" s="206" t="s">
        <v>161</v>
      </c>
      <c r="AG23" s="317" t="s">
        <v>231</v>
      </c>
      <c r="AH23" s="6"/>
      <c r="AI23" s="290"/>
      <c r="AJ23" s="1"/>
      <c r="AK23" s="25"/>
    </row>
    <row r="24" spans="1:37" ht="22.35" customHeight="1" x14ac:dyDescent="0.2">
      <c r="A24" s="107">
        <v>0.58333333333333304</v>
      </c>
      <c r="B24" s="92"/>
      <c r="C24" s="286" t="s">
        <v>273</v>
      </c>
      <c r="D24" s="276" t="s">
        <v>281</v>
      </c>
      <c r="E24" s="272" t="s">
        <v>273</v>
      </c>
      <c r="F24" s="425"/>
      <c r="G24" s="293" t="s">
        <v>281</v>
      </c>
      <c r="H24" s="287" t="s">
        <v>281</v>
      </c>
      <c r="I24" s="92"/>
      <c r="K24" s="169" t="str">
        <f>レッスン・イントラ一覧!B25</f>
        <v>もも尻</v>
      </c>
      <c r="L24" s="174">
        <f t="shared" ref="L24:L29" si="3">COUNTIF($B$4:$I$59,"*"&amp;K24&amp;"*")</f>
        <v>1</v>
      </c>
      <c r="Q24" s="13"/>
      <c r="R24" s="27"/>
      <c r="S24" s="4"/>
      <c r="T24" s="4"/>
      <c r="U24" s="4" t="s">
        <v>174</v>
      </c>
      <c r="X24" s="22" t="s">
        <v>51</v>
      </c>
      <c r="Y24" s="277" t="s">
        <v>171</v>
      </c>
      <c r="AA24" s="315" t="s">
        <v>232</v>
      </c>
      <c r="AB24" s="4" t="s">
        <v>233</v>
      </c>
      <c r="AD24" s="139" t="s">
        <v>176</v>
      </c>
      <c r="AE24" s="277" t="s">
        <v>177</v>
      </c>
      <c r="AG24" s="362" t="s">
        <v>46</v>
      </c>
      <c r="AH24" s="206" t="s">
        <v>161</v>
      </c>
      <c r="AI24" s="290"/>
      <c r="AJ24" s="1"/>
      <c r="AK24" s="25"/>
    </row>
    <row r="25" spans="1:37" ht="22.35" customHeight="1" x14ac:dyDescent="0.2">
      <c r="A25" s="105"/>
      <c r="B25" s="92"/>
      <c r="C25" s="30" t="s">
        <v>143</v>
      </c>
      <c r="D25" s="139" t="s">
        <v>176</v>
      </c>
      <c r="E25" s="19" t="s">
        <v>133</v>
      </c>
      <c r="F25" s="425"/>
      <c r="G25" s="145" t="s">
        <v>222</v>
      </c>
      <c r="H25" s="147" t="s">
        <v>54</v>
      </c>
      <c r="I25" s="92"/>
      <c r="K25" s="169" t="str">
        <f>レッスン・イントラ一覧!B26</f>
        <v>Beat</v>
      </c>
      <c r="L25" s="174">
        <f>COUNTIF($B$4:$I$59,"*"&amp;K25&amp;"*")-L28</f>
        <v>0</v>
      </c>
      <c r="Q25" s="13"/>
      <c r="R25" s="292" t="s">
        <v>22</v>
      </c>
      <c r="S25" s="206" t="s">
        <v>161</v>
      </c>
      <c r="T25" s="206"/>
      <c r="U25" s="273" t="s">
        <v>2</v>
      </c>
      <c r="V25" s="206" t="s">
        <v>3</v>
      </c>
      <c r="W25" s="4"/>
      <c r="X25" s="137" t="s">
        <v>9</v>
      </c>
      <c r="AA25" s="132" t="s">
        <v>9</v>
      </c>
      <c r="AB25" s="4"/>
      <c r="AD25" s="140" t="s">
        <v>47</v>
      </c>
      <c r="AG25" s="363" t="s">
        <v>232</v>
      </c>
      <c r="AH25" s="6"/>
      <c r="AI25" s="290"/>
      <c r="AJ25" s="1"/>
      <c r="AK25" s="25"/>
    </row>
    <row r="26" spans="1:37" ht="22.35" customHeight="1" x14ac:dyDescent="0.2">
      <c r="A26" s="105"/>
      <c r="B26" s="117"/>
      <c r="C26" s="226" t="s">
        <v>274</v>
      </c>
      <c r="D26" s="140" t="s">
        <v>268</v>
      </c>
      <c r="E26" s="225" t="s">
        <v>257</v>
      </c>
      <c r="F26" s="425"/>
      <c r="G26" s="145" t="s">
        <v>37</v>
      </c>
      <c r="H26" s="148" t="s">
        <v>267</v>
      </c>
      <c r="I26" s="117"/>
      <c r="K26" s="169" t="str">
        <f>レッスン・イントラ一覧!B27</f>
        <v>SUMO</v>
      </c>
      <c r="L26" s="174">
        <f t="shared" si="3"/>
        <v>1</v>
      </c>
      <c r="Q26" s="13"/>
      <c r="R26" s="135" t="s">
        <v>48</v>
      </c>
      <c r="S26" s="277" t="s">
        <v>173</v>
      </c>
      <c r="T26" s="288"/>
      <c r="U26" s="21" t="s">
        <v>146</v>
      </c>
      <c r="V26" s="277" t="s">
        <v>164</v>
      </c>
      <c r="W26" s="4"/>
      <c r="X26" s="316"/>
      <c r="AA26" s="149"/>
      <c r="AB26" s="277"/>
      <c r="AD26" s="3"/>
      <c r="AG26" s="364" t="s">
        <v>9</v>
      </c>
      <c r="AH26" s="6"/>
      <c r="AI26" s="290"/>
      <c r="AJ26" s="1"/>
      <c r="AK26" s="25"/>
    </row>
    <row r="27" spans="1:37" ht="22.35" customHeight="1" x14ac:dyDescent="0.2">
      <c r="A27" s="108"/>
      <c r="B27" s="117"/>
      <c r="C27" s="117"/>
      <c r="D27" s="117"/>
      <c r="E27" s="117"/>
      <c r="F27" s="425"/>
      <c r="G27" s="146" t="s">
        <v>267</v>
      </c>
      <c r="H27" s="117"/>
      <c r="I27" s="117"/>
      <c r="K27" s="169" t="str">
        <f>レッスン・イントラ一覧!B28</f>
        <v>Feel</v>
      </c>
      <c r="L27" s="174">
        <f t="shared" si="3"/>
        <v>1</v>
      </c>
      <c r="Q27" s="13"/>
      <c r="R27" s="136" t="s">
        <v>47</v>
      </c>
      <c r="S27" s="37"/>
      <c r="T27" s="37"/>
      <c r="U27" s="21" t="s">
        <v>10</v>
      </c>
      <c r="V27" s="4"/>
      <c r="W27" s="288"/>
      <c r="X27" s="294" t="s">
        <v>207</v>
      </c>
      <c r="Y27" s="206" t="s">
        <v>161</v>
      </c>
      <c r="AA27" s="4" t="s">
        <v>174</v>
      </c>
      <c r="AB27" s="270"/>
      <c r="AD27" s="295" t="s">
        <v>22</v>
      </c>
      <c r="AE27" s="206" t="s">
        <v>161</v>
      </c>
      <c r="AG27" s="361"/>
      <c r="AH27" s="6"/>
      <c r="AI27" s="290"/>
      <c r="AJ27" s="1"/>
      <c r="AK27" s="25"/>
    </row>
    <row r="28" spans="1:37" ht="22.35" customHeight="1" x14ac:dyDescent="0.2">
      <c r="A28" s="107">
        <v>0.625</v>
      </c>
      <c r="B28" s="117"/>
      <c r="C28" s="117"/>
      <c r="D28" s="117"/>
      <c r="E28" s="117"/>
      <c r="F28" s="425"/>
      <c r="G28" s="117"/>
      <c r="H28" s="117"/>
      <c r="I28" s="117"/>
      <c r="K28" s="169" t="str">
        <f>レッスン・イントラ一覧!B29</f>
        <v>HIIT</v>
      </c>
      <c r="L28" s="174">
        <f t="shared" si="3"/>
        <v>1</v>
      </c>
      <c r="Q28" s="13"/>
      <c r="R28" s="212"/>
      <c r="S28" s="37"/>
      <c r="T28" s="37"/>
      <c r="U28" s="279" t="s">
        <v>9</v>
      </c>
      <c r="V28" s="4"/>
      <c r="W28" s="37"/>
      <c r="X28" s="143" t="s">
        <v>7</v>
      </c>
      <c r="Y28" s="277" t="s">
        <v>169</v>
      </c>
      <c r="AA28" s="287" t="s">
        <v>46</v>
      </c>
      <c r="AB28" s="367" t="s">
        <v>15</v>
      </c>
      <c r="AD28" s="26" t="s">
        <v>11</v>
      </c>
      <c r="AE28" s="277" t="s">
        <v>177</v>
      </c>
      <c r="AG28" s="362" t="s">
        <v>46</v>
      </c>
      <c r="AH28" s="206" t="s">
        <v>161</v>
      </c>
      <c r="AI28" s="290"/>
      <c r="AJ28" s="1"/>
      <c r="AK28" s="25"/>
    </row>
    <row r="29" spans="1:37" ht="22.35" customHeight="1" x14ac:dyDescent="0.2">
      <c r="A29" s="105"/>
      <c r="B29" s="15"/>
      <c r="C29" s="15"/>
      <c r="D29" s="15"/>
      <c r="E29" s="15"/>
      <c r="F29" s="425"/>
      <c r="G29" s="15"/>
      <c r="H29" s="15"/>
      <c r="I29" s="15"/>
      <c r="K29" s="169" t="s">
        <v>226</v>
      </c>
      <c r="L29" s="174">
        <f t="shared" si="3"/>
        <v>2</v>
      </c>
      <c r="Q29" s="13"/>
      <c r="R29" s="292" t="s">
        <v>22</v>
      </c>
      <c r="S29" s="206" t="s">
        <v>21</v>
      </c>
      <c r="T29" s="206"/>
      <c r="W29" s="37"/>
      <c r="X29" s="144" t="s">
        <v>47</v>
      </c>
      <c r="Y29" s="284"/>
      <c r="AA29" s="147" t="s">
        <v>14</v>
      </c>
      <c r="AB29" s="277" t="s">
        <v>170</v>
      </c>
      <c r="AD29" s="296" t="s">
        <v>9</v>
      </c>
      <c r="AG29" s="363" t="s">
        <v>238</v>
      </c>
      <c r="AH29" s="6"/>
      <c r="AI29" s="290"/>
      <c r="AJ29" s="1"/>
      <c r="AK29" s="25"/>
    </row>
    <row r="30" spans="1:37" ht="22.35" customHeight="1" x14ac:dyDescent="0.2">
      <c r="A30" s="105"/>
      <c r="B30" s="15"/>
      <c r="C30" s="15"/>
      <c r="D30" s="15"/>
      <c r="E30" s="15"/>
      <c r="F30" s="425"/>
      <c r="G30" s="15"/>
      <c r="H30" s="15"/>
      <c r="I30" s="15"/>
      <c r="K30" s="169" t="s">
        <v>234</v>
      </c>
      <c r="L30" s="174">
        <f>COUNTIF($B$4:$I$59,"*"&amp;K30&amp;"*")</f>
        <v>0</v>
      </c>
      <c r="Q30" s="13"/>
      <c r="R30" s="208" t="s">
        <v>23</v>
      </c>
      <c r="S30" s="277" t="s">
        <v>173</v>
      </c>
      <c r="T30" s="37"/>
      <c r="U30" s="289" t="s">
        <v>2</v>
      </c>
      <c r="V30" s="206" t="s">
        <v>3</v>
      </c>
      <c r="W30" s="37"/>
      <c r="X30" s="316"/>
      <c r="AA30" s="147" t="s">
        <v>57</v>
      </c>
      <c r="AB30" s="367"/>
      <c r="AG30" s="364" t="s">
        <v>9</v>
      </c>
      <c r="AH30" s="6"/>
      <c r="AI30" s="290"/>
      <c r="AJ30" s="1"/>
      <c r="AK30" s="25"/>
    </row>
    <row r="31" spans="1:37" ht="22.35" customHeight="1" x14ac:dyDescent="0.2">
      <c r="A31" s="105"/>
      <c r="B31" s="319"/>
      <c r="C31" s="319"/>
      <c r="D31" s="281" t="s">
        <v>282</v>
      </c>
      <c r="E31" s="273" t="s">
        <v>284</v>
      </c>
      <c r="F31" s="425"/>
      <c r="G31" s="319"/>
      <c r="H31" s="319"/>
      <c r="I31" s="319"/>
      <c r="K31" s="169" t="str">
        <f>レッスン・イントラ一覧!B32</f>
        <v>マーシャル</v>
      </c>
      <c r="L31" s="174">
        <f t="shared" si="2"/>
        <v>0</v>
      </c>
      <c r="Q31" s="13"/>
      <c r="R31" s="209" t="s">
        <v>9</v>
      </c>
      <c r="U31" s="29" t="s">
        <v>18</v>
      </c>
      <c r="V31" s="277" t="s">
        <v>163</v>
      </c>
      <c r="W31" s="37"/>
      <c r="X31" s="293" t="s">
        <v>46</v>
      </c>
      <c r="Y31" s="206" t="s">
        <v>161</v>
      </c>
      <c r="AA31" s="148" t="s">
        <v>56</v>
      </c>
      <c r="AB31" s="367"/>
      <c r="AD31" s="281" t="s">
        <v>2</v>
      </c>
      <c r="AE31" s="206" t="s">
        <v>161</v>
      </c>
      <c r="AG31"/>
      <c r="AH31" s="6"/>
      <c r="AI31" s="290"/>
      <c r="AJ31" s="1"/>
      <c r="AK31" s="25"/>
    </row>
    <row r="32" spans="1:37" ht="22.35" customHeight="1" x14ac:dyDescent="0.2">
      <c r="A32" s="107">
        <v>0.66666666666666696</v>
      </c>
      <c r="B32" s="319"/>
      <c r="C32" s="319"/>
      <c r="D32" s="133" t="s">
        <v>216</v>
      </c>
      <c r="E32" s="21" t="s">
        <v>5</v>
      </c>
      <c r="F32" s="425"/>
      <c r="G32" s="319"/>
      <c r="H32" s="319"/>
      <c r="I32" s="15"/>
      <c r="K32" s="169" t="str">
        <f>レッスン・イントラ一覧!B33</f>
        <v>サーキット</v>
      </c>
      <c r="L32" s="174">
        <f t="shared" si="2"/>
        <v>0</v>
      </c>
      <c r="Q32" s="13"/>
      <c r="R32" s="27"/>
      <c r="S32" s="37"/>
      <c r="T32" s="37"/>
      <c r="U32" s="29" t="s">
        <v>10</v>
      </c>
      <c r="V32" s="4"/>
      <c r="X32" s="145" t="s">
        <v>201</v>
      </c>
      <c r="Y32" s="277" t="s">
        <v>168</v>
      </c>
      <c r="AD32" s="133" t="s">
        <v>216</v>
      </c>
      <c r="AE32" s="277" t="s">
        <v>177</v>
      </c>
      <c r="AG32" s="362" t="s">
        <v>46</v>
      </c>
      <c r="AH32" s="206" t="s">
        <v>161</v>
      </c>
      <c r="AI32" s="290"/>
      <c r="AJ32" s="1"/>
      <c r="AK32" s="25"/>
    </row>
    <row r="33" spans="1:37" ht="22.35" customHeight="1" x14ac:dyDescent="0.2">
      <c r="A33" s="18"/>
      <c r="B33" s="94"/>
      <c r="C33" s="94"/>
      <c r="D33" s="134" t="s">
        <v>276</v>
      </c>
      <c r="E33" s="21" t="s">
        <v>10</v>
      </c>
      <c r="F33" s="425"/>
      <c r="G33" s="94"/>
      <c r="H33" s="94"/>
      <c r="I33" s="15"/>
      <c r="K33" s="169" t="str">
        <f>レッスン・イントラ一覧!B34</f>
        <v>ホットボクサ</v>
      </c>
      <c r="L33" s="174">
        <f t="shared" si="2"/>
        <v>0</v>
      </c>
      <c r="Q33" s="13"/>
      <c r="R33" s="27"/>
      <c r="S33" s="37"/>
      <c r="T33" s="37"/>
      <c r="U33" s="291" t="s">
        <v>9</v>
      </c>
      <c r="V33" s="4"/>
      <c r="W33" s="37"/>
      <c r="X33" s="146" t="s">
        <v>47</v>
      </c>
      <c r="AA33" s="287" t="s">
        <v>46</v>
      </c>
      <c r="AB33" s="367" t="s">
        <v>15</v>
      </c>
      <c r="AD33" s="134" t="s">
        <v>9</v>
      </c>
      <c r="AG33" s="363" t="s">
        <v>239</v>
      </c>
      <c r="AH33" s="6"/>
      <c r="AI33" s="290"/>
      <c r="AJ33" s="1"/>
      <c r="AK33" s="25"/>
    </row>
    <row r="34" spans="1:37" ht="22.35" customHeight="1" x14ac:dyDescent="0.2">
      <c r="A34" s="105"/>
      <c r="B34" s="94"/>
      <c r="C34" s="94"/>
      <c r="D34" s="33"/>
      <c r="E34" s="279" t="s">
        <v>283</v>
      </c>
      <c r="F34" s="425"/>
      <c r="G34" s="94"/>
      <c r="H34" s="94"/>
      <c r="I34" s="319"/>
      <c r="K34" s="236" t="str">
        <f>レッスン・イントラ一覧!A35</f>
        <v>健康美容</v>
      </c>
      <c r="L34" s="237"/>
      <c r="Q34" s="13"/>
      <c r="R34" s="27"/>
      <c r="S34" s="37"/>
      <c r="T34" s="37"/>
      <c r="W34" s="37"/>
      <c r="AA34" s="147" t="s">
        <v>14</v>
      </c>
      <c r="AB34" s="277" t="s">
        <v>170</v>
      </c>
      <c r="AG34" s="364" t="s">
        <v>9</v>
      </c>
      <c r="AH34" s="6"/>
      <c r="AI34" s="290"/>
      <c r="AJ34" s="1"/>
      <c r="AK34" s="25"/>
    </row>
    <row r="35" spans="1:37" ht="22.35" customHeight="1" x14ac:dyDescent="0.2">
      <c r="A35" s="105"/>
      <c r="B35" s="328"/>
      <c r="C35" s="328"/>
      <c r="D35" s="33"/>
      <c r="E35" s="328"/>
      <c r="F35" s="425"/>
      <c r="G35" s="328"/>
      <c r="H35" s="328"/>
      <c r="I35" s="328"/>
      <c r="K35" s="169" t="str">
        <f>レッスン・イントラ一覧!B36</f>
        <v>リンパ</v>
      </c>
      <c r="L35" s="174">
        <f t="shared" ref="L35:L46" si="4">COUNTIF($B$4:$I$59,"*"&amp;K35&amp;"*")</f>
        <v>2</v>
      </c>
      <c r="Q35" s="13"/>
      <c r="R35" s="27"/>
      <c r="S35" s="37"/>
      <c r="T35" s="37"/>
      <c r="X35" s="293" t="s">
        <v>46</v>
      </c>
      <c r="Y35" s="206" t="s">
        <v>223</v>
      </c>
      <c r="AA35" s="365" t="s">
        <v>58</v>
      </c>
      <c r="AB35" s="367"/>
      <c r="AD35" s="281" t="s">
        <v>2</v>
      </c>
      <c r="AE35" s="206" t="s">
        <v>161</v>
      </c>
      <c r="AG35" s="360"/>
      <c r="AH35" s="6"/>
      <c r="AI35" s="290"/>
      <c r="AJ35" s="1"/>
      <c r="AK35" s="25"/>
    </row>
    <row r="36" spans="1:37" ht="22.35" customHeight="1" x14ac:dyDescent="0.2">
      <c r="A36" s="333">
        <v>0.70833333333333304</v>
      </c>
      <c r="B36" s="122"/>
      <c r="C36" s="122"/>
      <c r="D36" s="33"/>
      <c r="E36" s="122"/>
      <c r="F36" s="425"/>
      <c r="G36" s="122"/>
      <c r="H36" s="122"/>
      <c r="I36" s="122"/>
      <c r="K36" s="169" t="str">
        <f>レッスン・イントラ一覧!B37</f>
        <v>骨盤</v>
      </c>
      <c r="L36" s="174">
        <f t="shared" si="4"/>
        <v>0</v>
      </c>
      <c r="Q36" s="13"/>
      <c r="R36" s="27"/>
      <c r="X36" s="145" t="s">
        <v>222</v>
      </c>
      <c r="Y36" s="358" t="s">
        <v>168</v>
      </c>
      <c r="AA36" s="148" t="s">
        <v>56</v>
      </c>
      <c r="AB36" s="360"/>
      <c r="AD36" s="133" t="s">
        <v>45</v>
      </c>
      <c r="AE36" s="277" t="s">
        <v>177</v>
      </c>
      <c r="AG36" s="362" t="s">
        <v>46</v>
      </c>
      <c r="AH36" s="25" t="s">
        <v>241</v>
      </c>
      <c r="AI36" s="290"/>
      <c r="AJ36" s="1"/>
      <c r="AK36" s="25"/>
    </row>
    <row r="37" spans="1:37" ht="22.35" customHeight="1" x14ac:dyDescent="0.2">
      <c r="A37" s="18"/>
      <c r="B37" s="122"/>
      <c r="C37" s="122"/>
      <c r="D37" s="33"/>
      <c r="E37" s="122"/>
      <c r="F37" s="425"/>
      <c r="G37" s="122"/>
      <c r="H37" s="122"/>
      <c r="I37" s="122"/>
      <c r="K37" s="169" t="str">
        <f>レッスン・イントラ一覧!B38</f>
        <v>肩コリ</v>
      </c>
      <c r="L37" s="174">
        <f t="shared" si="4"/>
        <v>0</v>
      </c>
      <c r="Q37" s="13"/>
      <c r="R37" s="27"/>
      <c r="S37" s="37"/>
      <c r="T37" s="37"/>
      <c r="U37" s="37"/>
      <c r="V37" s="37"/>
      <c r="W37" s="37"/>
      <c r="X37" s="145" t="s">
        <v>37</v>
      </c>
      <c r="AD37" s="134" t="s">
        <v>9</v>
      </c>
      <c r="AF37" s="150"/>
      <c r="AG37" s="363" t="s">
        <v>240</v>
      </c>
      <c r="AH37" s="6"/>
      <c r="AI37" s="290"/>
      <c r="AJ37" s="1"/>
      <c r="AK37" s="25"/>
    </row>
    <row r="38" spans="1:37" ht="22.35" customHeight="1" x14ac:dyDescent="0.2">
      <c r="A38" s="18"/>
      <c r="B38" s="276" t="s">
        <v>278</v>
      </c>
      <c r="C38" s="293" t="s">
        <v>278</v>
      </c>
      <c r="D38" s="274" t="s">
        <v>256</v>
      </c>
      <c r="E38" s="122"/>
      <c r="F38" s="426"/>
      <c r="G38" s="280" t="s">
        <v>256</v>
      </c>
      <c r="H38" s="15"/>
      <c r="I38" s="274" t="s">
        <v>256</v>
      </c>
      <c r="K38" s="169" t="str">
        <f>レッスン・イントラ一覧!B39</f>
        <v>美姿勢</v>
      </c>
      <c r="L38" s="174">
        <f t="shared" si="4"/>
        <v>1</v>
      </c>
      <c r="Q38" s="13"/>
      <c r="R38" s="27"/>
      <c r="S38" s="37"/>
      <c r="T38" s="37"/>
      <c r="U38" s="37"/>
      <c r="V38" s="37"/>
      <c r="W38" s="37"/>
      <c r="X38" s="146" t="s">
        <v>47</v>
      </c>
      <c r="AA38" s="287" t="s">
        <v>46</v>
      </c>
      <c r="AB38" s="367" t="s">
        <v>15</v>
      </c>
      <c r="AD38" s="316"/>
      <c r="AE38" s="40"/>
      <c r="AG38" s="364" t="s">
        <v>9</v>
      </c>
      <c r="AH38" s="6"/>
      <c r="AI38" s="290"/>
      <c r="AJ38" s="1"/>
      <c r="AK38" s="25"/>
    </row>
    <row r="39" spans="1:37" ht="22.35" customHeight="1" x14ac:dyDescent="0.2">
      <c r="A39" s="18"/>
      <c r="B39" s="139" t="s">
        <v>59</v>
      </c>
      <c r="C39" s="145" t="s">
        <v>222</v>
      </c>
      <c r="D39" s="22" t="s">
        <v>20</v>
      </c>
      <c r="E39" s="122"/>
      <c r="F39" s="425"/>
      <c r="G39" s="20" t="s">
        <v>4</v>
      </c>
      <c r="H39" s="319"/>
      <c r="I39" s="22" t="s">
        <v>6</v>
      </c>
      <c r="K39" s="169" t="str">
        <f>レッスン・イントラ一覧!B40</f>
        <v>免疫</v>
      </c>
      <c r="L39" s="174">
        <f t="shared" si="4"/>
        <v>0</v>
      </c>
      <c r="Q39" s="13"/>
      <c r="R39" s="27"/>
      <c r="S39" s="37"/>
      <c r="T39" s="37"/>
      <c r="U39" s="37"/>
      <c r="V39" s="37"/>
      <c r="W39" s="37"/>
      <c r="AA39" s="147" t="s">
        <v>14</v>
      </c>
      <c r="AB39" s="277" t="s">
        <v>170</v>
      </c>
      <c r="AD39" s="281" t="s">
        <v>2</v>
      </c>
      <c r="AE39" s="206" t="s">
        <v>161</v>
      </c>
      <c r="AG39" s="360"/>
      <c r="AH39" s="6"/>
      <c r="AI39" s="290"/>
      <c r="AJ39" s="1"/>
      <c r="AK39" s="25"/>
    </row>
    <row r="40" spans="1:37" ht="22.35" customHeight="1" x14ac:dyDescent="0.2">
      <c r="A40" s="333">
        <v>0.75</v>
      </c>
      <c r="B40" s="139" t="s">
        <v>60</v>
      </c>
      <c r="C40" s="145" t="s">
        <v>37</v>
      </c>
      <c r="D40" s="137" t="s">
        <v>280</v>
      </c>
      <c r="E40" s="117"/>
      <c r="F40" s="425"/>
      <c r="G40" s="24" t="s">
        <v>49</v>
      </c>
      <c r="H40" s="319"/>
      <c r="I40" s="137" t="s">
        <v>276</v>
      </c>
      <c r="K40" s="169" t="str">
        <f>レッスン・イントラ一覧!B41</f>
        <v>ココロ</v>
      </c>
      <c r="L40" s="174">
        <f t="shared" ref="L40:L41" si="5">COUNTIF($B$4:$I$59,"*"&amp;K40&amp;"*")</f>
        <v>2</v>
      </c>
      <c r="Q40" s="13"/>
      <c r="R40" s="27"/>
      <c r="S40" s="37"/>
      <c r="T40" s="37"/>
      <c r="U40" s="37"/>
      <c r="V40" s="37"/>
      <c r="W40" s="37"/>
      <c r="X40" s="116"/>
      <c r="Y40" s="206"/>
      <c r="AA40" s="366" t="s">
        <v>55</v>
      </c>
      <c r="AB40" s="367"/>
      <c r="AD40" s="23" t="s">
        <v>204</v>
      </c>
      <c r="AE40" s="277" t="s">
        <v>177</v>
      </c>
      <c r="AG40" s="362" t="s">
        <v>46</v>
      </c>
      <c r="AH40" s="6"/>
      <c r="AI40" s="290"/>
      <c r="AJ40" s="1"/>
      <c r="AK40" s="25"/>
    </row>
    <row r="41" spans="1:37" ht="22.35" customHeight="1" x14ac:dyDescent="0.2">
      <c r="A41" s="18"/>
      <c r="B41" s="140" t="s">
        <v>259</v>
      </c>
      <c r="C41" s="146" t="s">
        <v>267</v>
      </c>
      <c r="D41"/>
      <c r="E41" s="117"/>
      <c r="F41" s="425"/>
      <c r="G41" s="283" t="s">
        <v>272</v>
      </c>
      <c r="H41" s="117"/>
      <c r="I41" s="92"/>
      <c r="K41" s="169" t="str">
        <f>レッスン・イントラ一覧!B42</f>
        <v>腸活</v>
      </c>
      <c r="L41" s="174">
        <f t="shared" si="5"/>
        <v>1</v>
      </c>
      <c r="Q41" s="13"/>
      <c r="R41" s="27"/>
      <c r="S41" s="37"/>
      <c r="T41" s="37"/>
      <c r="U41" s="37"/>
      <c r="V41" s="37"/>
      <c r="W41" s="37"/>
      <c r="X41" s="32"/>
      <c r="AA41" s="148" t="s">
        <v>56</v>
      </c>
      <c r="AB41" s="6"/>
      <c r="AD41" s="134" t="s">
        <v>9</v>
      </c>
      <c r="AE41" s="277"/>
      <c r="AG41" s="363" t="s">
        <v>243</v>
      </c>
      <c r="AH41" s="6"/>
      <c r="AI41" s="290"/>
      <c r="AJ41" s="1"/>
      <c r="AK41" s="25"/>
    </row>
    <row r="42" spans="1:37" ht="21.75" customHeight="1" x14ac:dyDescent="0.2">
      <c r="A42" s="18"/>
      <c r="B42" s="92"/>
      <c r="C42" s="92"/>
      <c r="D42" s="17"/>
      <c r="E42" s="92"/>
      <c r="F42" s="425"/>
      <c r="G42" s="92"/>
      <c r="H42" s="92"/>
      <c r="I42" s="117"/>
      <c r="K42" s="169" t="str">
        <f>レッスン・イントラ一覧!B43</f>
        <v>ゆがみとり</v>
      </c>
      <c r="L42" s="174">
        <f t="shared" si="4"/>
        <v>1</v>
      </c>
      <c r="Q42" s="13"/>
      <c r="R42" s="27"/>
      <c r="S42" s="37"/>
      <c r="T42" s="37"/>
      <c r="U42" s="37"/>
      <c r="V42" s="37"/>
      <c r="W42" s="37"/>
      <c r="X42" s="32"/>
      <c r="AD42" s="1"/>
      <c r="AF42" s="150"/>
      <c r="AG42" s="364" t="s">
        <v>9</v>
      </c>
      <c r="AH42" s="6"/>
      <c r="AI42" s="290"/>
      <c r="AJ42" s="1"/>
      <c r="AK42" s="25"/>
    </row>
    <row r="43" spans="1:37" ht="21.75" customHeight="1" x14ac:dyDescent="0.2">
      <c r="A43" s="18"/>
      <c r="B43" s="92"/>
      <c r="C43" s="92"/>
      <c r="D43" s="17"/>
      <c r="E43" s="92"/>
      <c r="F43" s="425"/>
      <c r="G43" s="92"/>
      <c r="H43" s="92"/>
      <c r="I43" s="92"/>
      <c r="K43" s="169" t="str">
        <f>レッスン・イントラ一覧!B44</f>
        <v>ととのえて</v>
      </c>
      <c r="L43" s="174">
        <f t="shared" si="4"/>
        <v>0</v>
      </c>
      <c r="Q43" s="13"/>
      <c r="R43" s="27"/>
      <c r="S43" s="37"/>
      <c r="T43" s="37"/>
      <c r="U43" s="37"/>
      <c r="V43" s="37"/>
      <c r="W43" s="37"/>
      <c r="AE43" s="25"/>
      <c r="AF43" s="150"/>
      <c r="AH43" s="6"/>
      <c r="AI43" s="290"/>
      <c r="AJ43" s="1"/>
      <c r="AK43" s="25"/>
    </row>
    <row r="44" spans="1:37" ht="22.35" customHeight="1" x14ac:dyDescent="0.2">
      <c r="A44" s="333">
        <v>0.79166666666666663</v>
      </c>
      <c r="B44" s="92"/>
      <c r="C44" s="92"/>
      <c r="D44" s="17"/>
      <c r="E44" s="92"/>
      <c r="F44" s="425"/>
      <c r="G44" s="92"/>
      <c r="H44" s="92"/>
      <c r="I44" s="92"/>
      <c r="K44" s="236" t="str">
        <f>レッスン・イントラ一覧!A45</f>
        <v>限定</v>
      </c>
      <c r="L44" s="237">
        <f t="shared" si="4"/>
        <v>4</v>
      </c>
      <c r="Q44" s="13"/>
      <c r="R44" s="27"/>
      <c r="S44" s="37"/>
      <c r="T44" s="37"/>
      <c r="U44" s="37"/>
      <c r="V44" s="37"/>
      <c r="W44" s="37"/>
      <c r="AD44" s="3"/>
      <c r="AF44" s="141"/>
      <c r="AG44" s="362" t="s">
        <v>46</v>
      </c>
      <c r="AH44" s="6"/>
      <c r="AI44" s="290"/>
      <c r="AJ44" s="1"/>
      <c r="AK44" s="25"/>
    </row>
    <row r="45" spans="1:37" ht="22.35" customHeight="1" x14ac:dyDescent="0.2">
      <c r="A45" s="18"/>
      <c r="B45" s="272" t="s">
        <v>277</v>
      </c>
      <c r="C45" s="274" t="s">
        <v>277</v>
      </c>
      <c r="D45"/>
      <c r="E45" s="117"/>
      <c r="F45" s="425"/>
      <c r="G45" s="294" t="s">
        <v>258</v>
      </c>
      <c r="H45" s="276" t="s">
        <v>258</v>
      </c>
      <c r="I45" s="286" t="s">
        <v>277</v>
      </c>
      <c r="K45" s="169" t="s">
        <v>218</v>
      </c>
      <c r="L45" s="174">
        <f t="shared" si="4"/>
        <v>0</v>
      </c>
      <c r="Q45" s="13"/>
      <c r="R45" s="27"/>
      <c r="S45" s="284"/>
      <c r="T45" s="284"/>
      <c r="U45" s="37"/>
      <c r="W45" s="284"/>
      <c r="AD45" s="3"/>
      <c r="AF45" s="141"/>
      <c r="AG45" s="363" t="s">
        <v>242</v>
      </c>
      <c r="AH45" s="6"/>
      <c r="AI45" s="290"/>
      <c r="AJ45" s="1"/>
      <c r="AK45" s="25"/>
    </row>
    <row r="46" spans="1:37" ht="22.35" customHeight="1" x14ac:dyDescent="0.2">
      <c r="A46" s="18"/>
      <c r="B46" s="19" t="s">
        <v>133</v>
      </c>
      <c r="C46" s="22" t="s">
        <v>16</v>
      </c>
      <c r="D46"/>
      <c r="E46" s="117"/>
      <c r="F46" s="425"/>
      <c r="G46" s="143" t="s">
        <v>7</v>
      </c>
      <c r="H46" s="139" t="s">
        <v>176</v>
      </c>
      <c r="I46" s="30" t="s">
        <v>143</v>
      </c>
      <c r="K46" s="169" t="s">
        <v>219</v>
      </c>
      <c r="L46" s="174">
        <f t="shared" si="4"/>
        <v>1</v>
      </c>
      <c r="Q46" s="13"/>
      <c r="R46" s="27"/>
      <c r="S46" s="284"/>
      <c r="T46" s="284"/>
      <c r="U46" s="37"/>
      <c r="W46" s="284"/>
      <c r="AF46" s="297"/>
      <c r="AG46" s="364" t="s">
        <v>9</v>
      </c>
      <c r="AH46" s="6"/>
      <c r="AI46" s="290"/>
      <c r="AJ46" s="1"/>
      <c r="AK46" s="25"/>
    </row>
    <row r="47" spans="1:37" ht="22.35" customHeight="1" x14ac:dyDescent="0.2">
      <c r="A47" s="15"/>
      <c r="B47" s="225" t="s">
        <v>257</v>
      </c>
      <c r="C47" s="137" t="s">
        <v>257</v>
      </c>
      <c r="D47"/>
      <c r="E47" s="117"/>
      <c r="F47" s="425"/>
      <c r="G47" s="144" t="s">
        <v>261</v>
      </c>
      <c r="H47" s="140" t="s">
        <v>268</v>
      </c>
      <c r="I47" s="226" t="s">
        <v>274</v>
      </c>
      <c r="K47" s="169"/>
      <c r="L47" s="174"/>
      <c r="Q47" s="13"/>
      <c r="R47" s="359" t="s">
        <v>179</v>
      </c>
      <c r="S47" s="341"/>
      <c r="T47" s="341"/>
      <c r="U47" s="341"/>
      <c r="V47" s="341"/>
      <c r="W47" s="341"/>
      <c r="X47" s="341"/>
      <c r="Y47" s="341"/>
      <c r="Z47" s="341"/>
      <c r="AA47" s="341"/>
      <c r="AB47" s="341"/>
      <c r="AC47" s="341"/>
      <c r="AD47" s="341"/>
      <c r="AE47" s="341"/>
      <c r="AF47" s="341"/>
      <c r="AG47" s="342"/>
      <c r="AH47" s="342"/>
      <c r="AI47" s="290"/>
      <c r="AJ47" s="1"/>
      <c r="AK47" s="25"/>
    </row>
    <row r="48" spans="1:37" ht="22.35" customHeight="1" x14ac:dyDescent="0.2">
      <c r="A48" s="333">
        <v>0.83333333333333304</v>
      </c>
      <c r="B48" s="34"/>
      <c r="C48" s="34"/>
      <c r="D48" s="326"/>
      <c r="E48" s="34"/>
      <c r="F48" s="425"/>
      <c r="G48" s="34"/>
      <c r="H48" s="34"/>
      <c r="I48" s="34"/>
      <c r="K48" s="169"/>
      <c r="L48" s="174"/>
      <c r="Q48" s="13"/>
      <c r="R48" s="342"/>
      <c r="S48" s="342"/>
      <c r="T48" s="342"/>
      <c r="U48" s="342"/>
      <c r="V48" s="342"/>
      <c r="W48" s="342"/>
      <c r="X48" s="342"/>
      <c r="Y48" s="342"/>
      <c r="Z48" s="342"/>
      <c r="AA48" s="342"/>
      <c r="AB48" s="342"/>
      <c r="AC48" s="342"/>
      <c r="AD48" s="342"/>
      <c r="AE48" s="342"/>
      <c r="AF48" s="342"/>
      <c r="AG48" s="362" t="s">
        <v>46</v>
      </c>
      <c r="AH48" s="342"/>
      <c r="AI48" s="269"/>
      <c r="AJ48" s="1"/>
      <c r="AK48" s="25"/>
    </row>
    <row r="49" spans="1:38" ht="22.35" customHeight="1" x14ac:dyDescent="0.2">
      <c r="A49" s="18"/>
      <c r="B49" s="34"/>
      <c r="C49" s="34"/>
      <c r="D49" s="326"/>
      <c r="E49" s="34"/>
      <c r="F49" s="425"/>
      <c r="G49" s="34"/>
      <c r="H49" s="34"/>
      <c r="I49" s="34"/>
      <c r="K49" s="169"/>
      <c r="L49" s="174"/>
      <c r="Q49" s="13"/>
      <c r="Y49" s="3"/>
      <c r="Z49" s="3"/>
      <c r="AB49" s="3"/>
      <c r="AC49" s="3"/>
      <c r="AD49" s="3"/>
      <c r="AE49" s="3"/>
      <c r="AF49" s="3"/>
      <c r="AG49" s="363" t="s">
        <v>244</v>
      </c>
      <c r="AH49" s="3"/>
      <c r="AI49" s="285"/>
      <c r="AJ49" s="1"/>
      <c r="AK49" s="25"/>
    </row>
    <row r="50" spans="1:38" ht="22.35" customHeight="1" thickBot="1" x14ac:dyDescent="0.25">
      <c r="A50" s="18"/>
      <c r="B50" s="34"/>
      <c r="C50" s="34"/>
      <c r="D50" s="326"/>
      <c r="E50" s="34"/>
      <c r="F50" s="425"/>
      <c r="G50" s="34"/>
      <c r="H50" s="34"/>
      <c r="I50" s="34"/>
      <c r="K50" s="169"/>
      <c r="L50" s="174"/>
      <c r="Q50" s="13"/>
      <c r="Y50" s="3"/>
      <c r="Z50" s="3"/>
      <c r="AB50" s="3"/>
      <c r="AC50" s="3"/>
      <c r="AD50" s="3"/>
      <c r="AE50" s="3"/>
      <c r="AF50" s="3"/>
      <c r="AG50" s="364" t="s">
        <v>9</v>
      </c>
      <c r="AH50" s="3"/>
      <c r="AI50" s="285"/>
      <c r="AJ50" s="1"/>
      <c r="AK50" s="25"/>
    </row>
    <row r="51" spans="1:38" ht="22.35" customHeight="1" thickBot="1" x14ac:dyDescent="0.25">
      <c r="A51" s="127"/>
      <c r="B51" s="92"/>
      <c r="C51" s="92"/>
      <c r="D51" s="96"/>
      <c r="E51" s="92"/>
      <c r="F51" s="425"/>
      <c r="G51" s="92"/>
      <c r="H51" s="92"/>
      <c r="I51" s="92"/>
      <c r="K51" s="243" t="s">
        <v>136</v>
      </c>
      <c r="L51" s="244">
        <f>SUM(L5:L50)</f>
        <v>36</v>
      </c>
      <c r="O51" s="171"/>
      <c r="P51" s="67"/>
      <c r="Q51" s="13"/>
      <c r="Y51" s="3"/>
      <c r="Z51" s="3"/>
      <c r="AB51" s="3"/>
      <c r="AC51" s="3"/>
      <c r="AD51" s="3"/>
      <c r="AE51" s="3"/>
      <c r="AF51" s="3"/>
      <c r="AH51" s="1"/>
      <c r="AI51" s="285"/>
      <c r="AJ51" s="1"/>
      <c r="AK51" s="25"/>
    </row>
    <row r="52" spans="1:38" ht="22.35" customHeight="1" x14ac:dyDescent="0.2">
      <c r="A52" s="105">
        <v>0.875</v>
      </c>
      <c r="B52" s="274" t="s">
        <v>287</v>
      </c>
      <c r="C52" s="276" t="s">
        <v>260</v>
      </c>
      <c r="D52" s="96"/>
      <c r="E52" s="92"/>
      <c r="F52" s="425"/>
      <c r="G52" s="275" t="s">
        <v>288</v>
      </c>
      <c r="H52" s="293" t="s">
        <v>260</v>
      </c>
      <c r="I52" s="272" t="s">
        <v>287</v>
      </c>
      <c r="Q52" s="54"/>
      <c r="Y52" s="3"/>
      <c r="Z52" s="3"/>
      <c r="AB52" s="3"/>
      <c r="AC52" s="3"/>
      <c r="AD52" s="3"/>
      <c r="AE52" s="3"/>
      <c r="AF52" s="3"/>
      <c r="AG52" s="362" t="s">
        <v>46</v>
      </c>
      <c r="AH52" s="1"/>
      <c r="AI52" s="285"/>
      <c r="AJ52" s="1"/>
      <c r="AK52" s="25"/>
    </row>
    <row r="53" spans="1:38" ht="22.35" customHeight="1" x14ac:dyDescent="0.2">
      <c r="A53" s="105"/>
      <c r="B53" s="22" t="s">
        <v>20</v>
      </c>
      <c r="C53" s="139" t="s">
        <v>53</v>
      </c>
      <c r="D53" s="96"/>
      <c r="E53" s="92"/>
      <c r="F53" s="425"/>
      <c r="G53" s="315" t="s">
        <v>208</v>
      </c>
      <c r="H53" s="145" t="s">
        <v>201</v>
      </c>
      <c r="I53" s="19" t="s">
        <v>133</v>
      </c>
      <c r="Q53" s="54"/>
      <c r="AG53" s="363" t="s">
        <v>245</v>
      </c>
      <c r="AH53" s="210"/>
      <c r="AI53" s="269"/>
      <c r="AJ53" s="1"/>
      <c r="AK53" s="25"/>
    </row>
    <row r="54" spans="1:38" ht="22.35" customHeight="1" x14ac:dyDescent="0.2">
      <c r="A54" s="105"/>
      <c r="B54" s="137" t="s">
        <v>272</v>
      </c>
      <c r="C54" s="140" t="s">
        <v>267</v>
      </c>
      <c r="D54" s="96"/>
      <c r="E54" s="92"/>
      <c r="F54" s="425"/>
      <c r="G54" s="132" t="s">
        <v>272</v>
      </c>
      <c r="H54" s="146" t="s">
        <v>261</v>
      </c>
      <c r="I54" s="225" t="s">
        <v>257</v>
      </c>
      <c r="Q54" s="54"/>
      <c r="AE54" s="40"/>
      <c r="AF54" s="150"/>
      <c r="AG54" s="364" t="s">
        <v>9</v>
      </c>
      <c r="AI54" s="269"/>
      <c r="AJ54" s="1"/>
      <c r="AK54" s="25"/>
    </row>
    <row r="55" spans="1:38" ht="22.35" customHeight="1" x14ac:dyDescent="0.2">
      <c r="A55" s="13"/>
      <c r="B55" s="117"/>
      <c r="C55" s="122"/>
      <c r="D55" s="120"/>
      <c r="E55" s="117"/>
      <c r="F55" s="425"/>
      <c r="G55" s="117"/>
      <c r="H55" s="117"/>
      <c r="I55" s="117"/>
      <c r="Q55" s="13"/>
      <c r="R55" s="212"/>
      <c r="AF55" s="141"/>
      <c r="AG55" s="57"/>
      <c r="AI55" s="269"/>
      <c r="AJ55" s="1"/>
      <c r="AK55" s="25"/>
    </row>
    <row r="56" spans="1:38" ht="22.35" customHeight="1" x14ac:dyDescent="0.2">
      <c r="A56" s="333">
        <v>0.91666666666666696</v>
      </c>
      <c r="B56" s="122"/>
      <c r="C56" s="122"/>
      <c r="D56" s="234"/>
      <c r="E56" s="122"/>
      <c r="F56" s="425"/>
      <c r="G56" s="122"/>
      <c r="H56" s="122"/>
      <c r="I56" s="122"/>
      <c r="M56" s="167"/>
      <c r="N56" s="167"/>
      <c r="Q56" s="55"/>
      <c r="R56" s="213"/>
      <c r="S56" s="214"/>
      <c r="T56" s="214"/>
      <c r="U56" s="214"/>
      <c r="V56" s="214"/>
      <c r="W56" s="214"/>
      <c r="X56" s="214"/>
      <c r="Y56" s="215"/>
      <c r="Z56" s="215"/>
      <c r="AA56" s="214"/>
      <c r="AB56" s="216"/>
      <c r="AC56" s="216"/>
      <c r="AD56" s="216"/>
      <c r="AE56" s="216"/>
      <c r="AF56" s="217"/>
      <c r="AG56" s="218"/>
      <c r="AH56" s="216"/>
      <c r="AI56" s="298"/>
      <c r="AJ56" s="1"/>
      <c r="AK56" s="25"/>
    </row>
    <row r="57" spans="1:38" ht="22.35" customHeight="1" x14ac:dyDescent="0.2">
      <c r="A57" s="18"/>
      <c r="B57" s="122"/>
      <c r="C57" s="122"/>
      <c r="D57" s="234"/>
      <c r="E57" s="122"/>
      <c r="F57" s="425"/>
      <c r="G57" s="122"/>
      <c r="H57" s="122"/>
      <c r="I57" s="122"/>
      <c r="L57" s="166"/>
      <c r="Q57" s="56"/>
      <c r="R57" s="27"/>
      <c r="S57" s="37"/>
      <c r="T57" s="37"/>
      <c r="U57" s="37"/>
      <c r="V57" s="37"/>
      <c r="W57" s="37"/>
      <c r="X57" s="4"/>
      <c r="AA57" s="6"/>
      <c r="AF57" s="141"/>
      <c r="AG57" s="57"/>
      <c r="AJ57" s="1"/>
      <c r="AK57" s="25"/>
    </row>
    <row r="58" spans="1:38" ht="22.35" customHeight="1" x14ac:dyDescent="0.2">
      <c r="A58" s="18"/>
      <c r="B58" s="122"/>
      <c r="C58" s="122"/>
      <c r="D58" s="122"/>
      <c r="E58" s="122"/>
      <c r="F58" s="425"/>
      <c r="G58" s="122"/>
      <c r="H58" s="122"/>
      <c r="I58" s="122"/>
      <c r="L58" s="166"/>
      <c r="R58" s="27"/>
      <c r="AF58" s="141"/>
      <c r="AG58" s="57"/>
      <c r="AJ58" s="1"/>
      <c r="AK58" s="25"/>
    </row>
    <row r="59" spans="1:38" ht="22.35" customHeight="1" x14ac:dyDescent="0.2">
      <c r="A59" s="349"/>
      <c r="B59" s="336"/>
      <c r="C59" s="336"/>
      <c r="D59" s="337"/>
      <c r="E59" s="336"/>
      <c r="F59" s="427"/>
      <c r="G59" s="336"/>
      <c r="H59" s="336"/>
      <c r="I59" s="336"/>
      <c r="L59" s="166"/>
      <c r="Q59" s="56"/>
      <c r="R59" s="27"/>
      <c r="AF59" s="149"/>
      <c r="AG59" s="57"/>
      <c r="AJ59" s="1"/>
      <c r="AK59" s="25"/>
    </row>
    <row r="60" spans="1:38" ht="22.35" customHeight="1" x14ac:dyDescent="0.2">
      <c r="B60" s="42"/>
      <c r="C60" s="43"/>
      <c r="D60" s="44"/>
      <c r="E60" s="45"/>
      <c r="F60" s="46"/>
      <c r="G60" s="45"/>
      <c r="H60" s="47"/>
      <c r="I60" s="47"/>
      <c r="L60" s="166"/>
      <c r="R60" s="27"/>
      <c r="S60" s="37"/>
      <c r="T60" s="37"/>
      <c r="U60" s="37"/>
      <c r="V60" s="37"/>
      <c r="W60" s="37"/>
      <c r="X60" s="4"/>
      <c r="AF60" s="149"/>
      <c r="AG60" s="58"/>
      <c r="AJ60" s="1"/>
      <c r="AK60" s="25"/>
    </row>
    <row r="61" spans="1:38" ht="41.4" x14ac:dyDescent="0.2">
      <c r="A61" s="48"/>
      <c r="B61" s="2" t="s">
        <v>290</v>
      </c>
      <c r="D61" s="49"/>
      <c r="F61" s="49"/>
      <c r="G61" s="50"/>
      <c r="H61" s="51"/>
      <c r="I61" s="51"/>
      <c r="L61" s="166"/>
      <c r="R61" s="27"/>
      <c r="S61" s="37"/>
      <c r="T61" s="37"/>
      <c r="U61" s="37"/>
      <c r="V61" s="37"/>
      <c r="W61" s="37"/>
      <c r="AA61" s="27"/>
      <c r="AF61" s="149"/>
      <c r="AG61" s="57"/>
      <c r="AJ61" s="1"/>
      <c r="AK61" s="25"/>
    </row>
    <row r="62" spans="1:38" ht="19.5" customHeight="1" x14ac:dyDescent="0.2">
      <c r="A62" s="48"/>
      <c r="B62" s="8"/>
      <c r="D62" s="49"/>
      <c r="F62" s="49"/>
      <c r="G62" s="50"/>
      <c r="H62" s="51"/>
      <c r="I62" s="51"/>
      <c r="R62" s="27"/>
      <c r="S62" s="37"/>
      <c r="T62" s="37"/>
      <c r="U62" s="37"/>
      <c r="V62" s="37"/>
      <c r="W62" s="37"/>
      <c r="X62" s="4"/>
      <c r="AA62" s="27"/>
      <c r="AF62" s="149"/>
      <c r="AG62" s="57"/>
      <c r="AJ62" s="1"/>
      <c r="AK62" s="25"/>
    </row>
    <row r="63" spans="1:38" s="52" customFormat="1" ht="28.35" customHeight="1" thickBot="1" x14ac:dyDescent="0.25">
      <c r="A63" s="9"/>
      <c r="B63" s="128" t="s">
        <v>291</v>
      </c>
      <c r="C63" s="369" t="s">
        <v>292</v>
      </c>
      <c r="D63" s="370" t="s">
        <v>293</v>
      </c>
      <c r="E63" s="128" t="s">
        <v>294</v>
      </c>
      <c r="F63" s="128" t="s">
        <v>295</v>
      </c>
      <c r="G63" s="128" t="s">
        <v>296</v>
      </c>
      <c r="H63" s="128" t="s">
        <v>297</v>
      </c>
      <c r="K63" s="435" t="s">
        <v>41</v>
      </c>
      <c r="L63" s="435"/>
      <c r="M63" s="167"/>
      <c r="N63" s="435" t="s">
        <v>42</v>
      </c>
      <c r="O63" s="435"/>
      <c r="P63" s="67"/>
      <c r="Q63" s="1"/>
      <c r="R63" s="27"/>
      <c r="S63" s="37"/>
      <c r="T63" s="37"/>
      <c r="U63" s="37"/>
      <c r="V63" s="37"/>
      <c r="W63" s="37"/>
      <c r="X63" s="4"/>
      <c r="Y63" s="4"/>
      <c r="Z63" s="4"/>
      <c r="AA63" s="27"/>
      <c r="AB63" s="5"/>
      <c r="AC63" s="5"/>
      <c r="AD63" s="5"/>
      <c r="AE63" s="5"/>
      <c r="AF63" s="141"/>
      <c r="AG63" s="58"/>
      <c r="AH63" s="5"/>
      <c r="AI63" s="7"/>
      <c r="AJ63" s="1"/>
      <c r="AK63" s="25"/>
      <c r="AL63" s="1"/>
    </row>
    <row r="64" spans="1:38" s="53" customFormat="1" ht="22.35" customHeight="1" thickBot="1" x14ac:dyDescent="0.25">
      <c r="A64" s="98">
        <v>0.375</v>
      </c>
      <c r="B64" s="99"/>
      <c r="D64" s="100"/>
      <c r="E64" s="424" t="s">
        <v>142</v>
      </c>
      <c r="F64" s="121"/>
      <c r="G64" s="72"/>
      <c r="H64" s="72"/>
      <c r="K64" s="168" t="s">
        <v>40</v>
      </c>
      <c r="L64" s="173">
        <f>SUM(L111)</f>
        <v>31</v>
      </c>
      <c r="M64" s="167"/>
      <c r="N64" s="248" t="s">
        <v>40</v>
      </c>
      <c r="O64" s="249">
        <f>SUM(O65:O79)</f>
        <v>31</v>
      </c>
      <c r="P64" s="66"/>
      <c r="Q64" s="1"/>
      <c r="R64" s="27"/>
      <c r="S64" s="37"/>
      <c r="T64" s="37"/>
      <c r="U64" s="37"/>
      <c r="V64" s="37"/>
      <c r="W64" s="37"/>
      <c r="X64" s="3"/>
      <c r="Y64" s="4"/>
      <c r="Z64" s="4"/>
      <c r="AA64" s="3"/>
      <c r="AB64" s="5"/>
      <c r="AC64" s="5"/>
      <c r="AD64" s="5"/>
      <c r="AE64" s="5"/>
      <c r="AF64" s="141"/>
      <c r="AG64" s="58"/>
      <c r="AH64" s="5"/>
      <c r="AI64" s="7"/>
      <c r="AJ64" s="1"/>
      <c r="AK64" s="25"/>
      <c r="AL64" s="1"/>
    </row>
    <row r="65" spans="1:37" ht="22.35" customHeight="1" x14ac:dyDescent="0.2">
      <c r="A65" s="101"/>
      <c r="B65" s="96"/>
      <c r="C65" s="96"/>
      <c r="D65" s="96"/>
      <c r="E65" s="425"/>
      <c r="F65" s="96"/>
      <c r="G65" s="96"/>
      <c r="H65" s="16"/>
      <c r="K65" s="170" t="str">
        <f>$K$5</f>
        <v>ベーシックヨガ</v>
      </c>
      <c r="L65" s="175"/>
      <c r="N65" s="174" t="str">
        <f t="shared" ref="N65:N72" si="6">N5</f>
        <v>助供</v>
      </c>
      <c r="O65" s="174">
        <f t="shared" ref="O65:O72" si="7">COUNTIF($B$64:$I$119,"*"&amp;N65&amp;"*")</f>
        <v>7</v>
      </c>
      <c r="P65" s="428"/>
      <c r="R65" s="27"/>
      <c r="S65" s="37"/>
      <c r="T65" s="37"/>
      <c r="U65" s="37"/>
      <c r="V65" s="37"/>
      <c r="W65" s="37"/>
      <c r="AF65" s="141"/>
      <c r="AG65" s="58"/>
      <c r="AJ65" s="1"/>
      <c r="AK65" s="25"/>
    </row>
    <row r="66" spans="1:37" ht="22.35" customHeight="1" x14ac:dyDescent="0.2">
      <c r="A66" s="13"/>
      <c r="B66" s="96"/>
      <c r="C66" s="96"/>
      <c r="D66" s="96"/>
      <c r="E66" s="425"/>
      <c r="F66" s="96"/>
      <c r="G66" s="96"/>
      <c r="H66" s="96"/>
      <c r="I66" s="95"/>
      <c r="K66" s="169" t="str">
        <f t="shared" ref="K66:K88" si="8">K6</f>
        <v>スタンダード</v>
      </c>
      <c r="L66" s="174">
        <f>COUNTIF($B$64:$I$119,"*"&amp;K66&amp;"*")</f>
        <v>4</v>
      </c>
      <c r="N66" s="174" t="str">
        <f t="shared" si="6"/>
        <v>木元</v>
      </c>
      <c r="O66" s="174">
        <f t="shared" si="7"/>
        <v>9</v>
      </c>
      <c r="P66" s="428"/>
      <c r="R66" s="27"/>
      <c r="S66" s="37"/>
      <c r="T66" s="37"/>
      <c r="U66" s="37"/>
      <c r="V66" s="37"/>
      <c r="W66" s="37"/>
      <c r="AF66" s="141"/>
      <c r="AG66" s="58"/>
      <c r="AJ66" s="1"/>
      <c r="AK66" s="25"/>
    </row>
    <row r="67" spans="1:37" ht="22.35" customHeight="1" x14ac:dyDescent="0.2">
      <c r="A67" s="103"/>
      <c r="B67" s="92"/>
      <c r="C67" s="323"/>
      <c r="D67" s="92"/>
      <c r="E67" s="425"/>
      <c r="F67" s="92"/>
      <c r="G67" s="92"/>
      <c r="H67" s="96"/>
      <c r="I67" s="104"/>
      <c r="K67" s="169" t="str">
        <f t="shared" si="8"/>
        <v>アロマ</v>
      </c>
      <c r="L67" s="174">
        <f>COUNTIF($B$64:$I$119,"*"&amp;K67&amp;"*")</f>
        <v>2</v>
      </c>
      <c r="N67" s="174" t="str">
        <f t="shared" si="6"/>
        <v>川元</v>
      </c>
      <c r="O67" s="174">
        <f t="shared" si="7"/>
        <v>7</v>
      </c>
      <c r="R67" s="27"/>
      <c r="S67" s="37"/>
      <c r="T67" s="37"/>
      <c r="U67" s="37"/>
      <c r="V67" s="37"/>
      <c r="W67" s="37"/>
      <c r="AF67" s="141"/>
      <c r="AG67" s="58"/>
      <c r="AJ67" s="1"/>
      <c r="AK67" s="25"/>
    </row>
    <row r="68" spans="1:37" ht="22.35" customHeight="1" x14ac:dyDescent="0.2">
      <c r="A68" s="105">
        <v>0.41666666666666702</v>
      </c>
      <c r="B68" s="92"/>
      <c r="C68" s="58"/>
      <c r="D68" s="318"/>
      <c r="E68" s="425"/>
      <c r="F68" s="319"/>
      <c r="G68" s="330"/>
      <c r="H68" s="331"/>
      <c r="I68" s="95"/>
      <c r="K68" s="169" t="str">
        <f t="shared" si="8"/>
        <v>RELAX ６０</v>
      </c>
      <c r="L68" s="174">
        <f>COUNTIF($B$64:$I$119,"*"&amp;K68&amp;"*")</f>
        <v>0</v>
      </c>
      <c r="N68" s="174" t="str">
        <f t="shared" si="6"/>
        <v>田中</v>
      </c>
      <c r="O68" s="174">
        <f t="shared" si="7"/>
        <v>6</v>
      </c>
      <c r="P68" s="428"/>
      <c r="R68" s="27"/>
      <c r="S68" s="37"/>
      <c r="T68" s="37"/>
      <c r="U68" s="37"/>
      <c r="V68" s="37"/>
      <c r="W68" s="37"/>
      <c r="AF68" s="141"/>
      <c r="AJ68" s="1"/>
      <c r="AK68" s="25"/>
    </row>
    <row r="69" spans="1:37" ht="22.35" customHeight="1" x14ac:dyDescent="0.2">
      <c r="A69" s="105"/>
      <c r="B69" s="92"/>
      <c r="C69" s="58"/>
      <c r="D69" s="318"/>
      <c r="E69" s="425"/>
      <c r="F69" s="319"/>
      <c r="G69" s="320"/>
      <c r="H69" s="321"/>
      <c r="I69" s="125"/>
      <c r="K69" s="169" t="str">
        <f t="shared" si="8"/>
        <v>ディープ</v>
      </c>
      <c r="L69" s="174">
        <f>COUNTIF($B$64:$I$119,"*"&amp;K69&amp;"*")</f>
        <v>0</v>
      </c>
      <c r="N69" s="174" t="str">
        <f t="shared" si="6"/>
        <v>久保</v>
      </c>
      <c r="O69" s="174">
        <f t="shared" si="7"/>
        <v>0</v>
      </c>
      <c r="P69" s="428"/>
      <c r="R69" s="27"/>
      <c r="S69" s="37"/>
      <c r="T69" s="37"/>
      <c r="U69" s="37"/>
      <c r="V69" s="37"/>
      <c r="W69" s="37"/>
      <c r="AF69" s="141"/>
    </row>
    <row r="70" spans="1:37" ht="22.35" customHeight="1" x14ac:dyDescent="0.2">
      <c r="A70" s="13"/>
      <c r="B70" s="281" t="s">
        <v>271</v>
      </c>
      <c r="C70" s="293" t="s">
        <v>289</v>
      </c>
      <c r="D70" s="281" t="s">
        <v>271</v>
      </c>
      <c r="E70" s="425"/>
      <c r="F70" s="272" t="s">
        <v>271</v>
      </c>
      <c r="G70" s="275" t="s">
        <v>279</v>
      </c>
      <c r="H70" s="321"/>
      <c r="I70" s="125"/>
      <c r="K70" s="170" t="str">
        <f t="shared" si="8"/>
        <v>ステップアップ</v>
      </c>
      <c r="L70" s="175"/>
      <c r="N70" s="174" t="str">
        <f t="shared" si="6"/>
        <v>未定</v>
      </c>
      <c r="O70" s="174">
        <f t="shared" si="7"/>
        <v>0</v>
      </c>
      <c r="P70" s="428"/>
      <c r="R70" s="27"/>
      <c r="S70" s="37"/>
      <c r="T70" s="37"/>
      <c r="U70" s="37"/>
      <c r="V70" s="37"/>
      <c r="W70" s="37"/>
      <c r="AA70" s="17"/>
      <c r="AF70" s="150"/>
    </row>
    <row r="71" spans="1:37" ht="22.35" customHeight="1" x14ac:dyDescent="0.2">
      <c r="A71" s="106"/>
      <c r="B71" s="23" t="s">
        <v>8</v>
      </c>
      <c r="C71" s="145" t="s">
        <v>222</v>
      </c>
      <c r="D71" s="133" t="s">
        <v>216</v>
      </c>
      <c r="E71" s="425"/>
      <c r="F71" s="19" t="s">
        <v>133</v>
      </c>
      <c r="G71" s="223" t="s">
        <v>122</v>
      </c>
      <c r="H71" s="91"/>
      <c r="I71" s="120"/>
      <c r="K71" s="169" t="str">
        <f t="shared" si="8"/>
        <v>アドバンス</v>
      </c>
      <c r="L71" s="174">
        <f t="shared" ref="L71:L76" si="9">COUNTIF($B$64:$I$119,"*"&amp;K71&amp;"*")</f>
        <v>0</v>
      </c>
      <c r="N71" s="174">
        <f t="shared" si="6"/>
        <v>0</v>
      </c>
      <c r="O71" s="174">
        <f t="shared" si="7"/>
        <v>1</v>
      </c>
      <c r="P71" s="428"/>
      <c r="R71" s="27"/>
      <c r="S71" s="37"/>
      <c r="T71" s="37"/>
      <c r="U71" s="37"/>
      <c r="V71" s="37"/>
      <c r="W71" s="37"/>
      <c r="AA71" s="17"/>
      <c r="AF71" s="150"/>
    </row>
    <row r="72" spans="1:37" ht="22.35" customHeight="1" x14ac:dyDescent="0.2">
      <c r="A72" s="107">
        <v>0.45833333333333298</v>
      </c>
      <c r="B72" s="134" t="s">
        <v>276</v>
      </c>
      <c r="C72" s="145" t="s">
        <v>37</v>
      </c>
      <c r="D72" s="134" t="s">
        <v>276</v>
      </c>
      <c r="E72" s="425"/>
      <c r="F72" s="225" t="s">
        <v>257</v>
      </c>
      <c r="G72" s="224" t="s">
        <v>123</v>
      </c>
      <c r="H72" s="91"/>
      <c r="I72" s="96"/>
      <c r="K72" s="169" t="str">
        <f t="shared" si="8"/>
        <v>はじめての</v>
      </c>
      <c r="L72" s="174">
        <f t="shared" si="9"/>
        <v>2</v>
      </c>
      <c r="N72" s="174">
        <f t="shared" si="6"/>
        <v>0</v>
      </c>
      <c r="O72" s="174">
        <f t="shared" si="7"/>
        <v>1</v>
      </c>
      <c r="P72" s="428"/>
      <c r="R72" s="27"/>
      <c r="S72" s="37"/>
      <c r="T72" s="37"/>
      <c r="U72" s="37"/>
      <c r="V72" s="37"/>
      <c r="W72" s="37"/>
      <c r="AA72" s="17"/>
      <c r="AF72" s="150"/>
    </row>
    <row r="73" spans="1:37" ht="22.35" customHeight="1" x14ac:dyDescent="0.2">
      <c r="A73" s="105"/>
      <c r="B73" s="20"/>
      <c r="C73" s="146" t="s">
        <v>267</v>
      </c>
      <c r="D73" s="329"/>
      <c r="E73" s="425"/>
      <c r="F73" s="321"/>
      <c r="G73" s="132" t="s">
        <v>276</v>
      </c>
      <c r="H73" s="327"/>
      <c r="I73" s="95"/>
      <c r="K73" s="169" t="str">
        <f t="shared" si="8"/>
        <v>Advance</v>
      </c>
      <c r="L73" s="174">
        <f t="shared" si="9"/>
        <v>0</v>
      </c>
      <c r="N73" s="172"/>
      <c r="P73" s="428"/>
      <c r="R73" s="27"/>
      <c r="S73" s="37"/>
      <c r="T73" s="37"/>
      <c r="U73" s="37"/>
      <c r="V73" s="37"/>
      <c r="W73" s="37"/>
      <c r="AA73" s="17"/>
      <c r="AF73" s="150"/>
    </row>
    <row r="74" spans="1:37" ht="22.35" customHeight="1" x14ac:dyDescent="0.2">
      <c r="A74" s="105"/>
      <c r="B74" s="91"/>
      <c r="C74" s="329"/>
      <c r="D74" s="321"/>
      <c r="E74" s="425"/>
      <c r="F74" s="321"/>
      <c r="G74" s="321"/>
      <c r="H74" s="322"/>
      <c r="I74" s="95"/>
      <c r="K74" s="169" t="str">
        <f t="shared" si="8"/>
        <v>EXパワー</v>
      </c>
      <c r="L74" s="174">
        <f t="shared" si="9"/>
        <v>0</v>
      </c>
      <c r="N74" s="172"/>
      <c r="R74" s="27"/>
      <c r="S74" s="37"/>
      <c r="T74" s="37"/>
      <c r="U74" s="37"/>
      <c r="V74" s="37"/>
      <c r="W74" s="37"/>
      <c r="AA74" s="59"/>
      <c r="AF74" s="141"/>
    </row>
    <row r="75" spans="1:37" ht="22.35" customHeight="1" x14ac:dyDescent="0.2">
      <c r="A75" s="108"/>
      <c r="B75" s="93"/>
      <c r="C75" s="321"/>
      <c r="D75" s="321"/>
      <c r="E75" s="425"/>
      <c r="F75" s="321"/>
      <c r="G75" s="321"/>
      <c r="H75" s="346"/>
      <c r="I75" s="120"/>
      <c r="K75" s="169" t="str">
        <f t="shared" si="8"/>
        <v>FIRE</v>
      </c>
      <c r="L75" s="174">
        <f t="shared" si="9"/>
        <v>0</v>
      </c>
      <c r="N75" s="172"/>
      <c r="R75" s="27"/>
      <c r="U75" s="33"/>
      <c r="AF75" s="141"/>
      <c r="AG75" s="17"/>
    </row>
    <row r="76" spans="1:37" ht="22.35" customHeight="1" x14ac:dyDescent="0.2">
      <c r="A76" s="107">
        <v>0.5</v>
      </c>
      <c r="B76" s="327"/>
      <c r="C76" s="321"/>
      <c r="D76" s="91"/>
      <c r="E76" s="425"/>
      <c r="F76" s="91"/>
      <c r="G76" s="91"/>
      <c r="H76" s="322"/>
      <c r="I76" s="120"/>
      <c r="K76" s="169" t="str">
        <f t="shared" si="8"/>
        <v>WATER</v>
      </c>
      <c r="L76" s="174">
        <f t="shared" si="9"/>
        <v>0</v>
      </c>
      <c r="N76" s="172"/>
      <c r="R76" s="27"/>
      <c r="U76" s="58"/>
      <c r="AF76" s="141"/>
      <c r="AG76" s="27"/>
    </row>
    <row r="77" spans="1:37" ht="22.35" customHeight="1" x14ac:dyDescent="0.2">
      <c r="A77" s="105"/>
      <c r="B77" s="272" t="s">
        <v>275</v>
      </c>
      <c r="C77" s="274" t="s">
        <v>275</v>
      </c>
      <c r="D77" s="287" t="s">
        <v>298</v>
      </c>
      <c r="E77" s="425"/>
      <c r="F77" s="276" t="s">
        <v>298</v>
      </c>
      <c r="G77" s="272" t="s">
        <v>275</v>
      </c>
      <c r="H77" s="327"/>
      <c r="I77" s="120"/>
      <c r="K77" s="236" t="str">
        <f t="shared" si="8"/>
        <v>ダイエット・エクササイズ</v>
      </c>
      <c r="L77" s="237"/>
      <c r="N77" s="172"/>
      <c r="R77" s="27"/>
      <c r="U77" s="58"/>
      <c r="AF77" s="141"/>
      <c r="AG77" s="27"/>
    </row>
    <row r="78" spans="1:37" ht="22.35" customHeight="1" x14ac:dyDescent="0.2">
      <c r="A78" s="105"/>
      <c r="B78" s="19" t="s">
        <v>133</v>
      </c>
      <c r="C78" s="22" t="s">
        <v>16</v>
      </c>
      <c r="D78" s="147" t="s">
        <v>54</v>
      </c>
      <c r="E78" s="425"/>
      <c r="F78" s="139" t="s">
        <v>176</v>
      </c>
      <c r="G78" s="19" t="s">
        <v>133</v>
      </c>
      <c r="H78" s="122"/>
      <c r="I78" s="96"/>
      <c r="K78" s="169" t="str">
        <f t="shared" si="8"/>
        <v>セルトル</v>
      </c>
      <c r="L78" s="174">
        <f>COUNTIF($B$64:$I$119,"*"&amp;K78&amp;"*")</f>
        <v>2</v>
      </c>
      <c r="N78" s="172"/>
      <c r="R78" s="27"/>
      <c r="U78" s="58"/>
      <c r="AF78" s="141"/>
      <c r="AG78" s="27"/>
    </row>
    <row r="79" spans="1:37" ht="22.35" customHeight="1" x14ac:dyDescent="0.2">
      <c r="A79" s="108"/>
      <c r="B79" s="225" t="s">
        <v>272</v>
      </c>
      <c r="C79" s="137" t="s">
        <v>257</v>
      </c>
      <c r="D79" s="148" t="s">
        <v>259</v>
      </c>
      <c r="E79" s="425"/>
      <c r="F79" s="140" t="s">
        <v>268</v>
      </c>
      <c r="G79" s="225" t="s">
        <v>257</v>
      </c>
      <c r="H79" s="122"/>
      <c r="I79" s="96"/>
      <c r="K79" s="169" t="str">
        <f t="shared" si="8"/>
        <v>背中美人</v>
      </c>
      <c r="L79" s="174">
        <f>COUNTIF($B$64:$I$119,"*"&amp;K79&amp;"*")</f>
        <v>2</v>
      </c>
      <c r="N79" s="172"/>
      <c r="R79" s="27"/>
      <c r="U79" s="58"/>
      <c r="AA79" s="59"/>
      <c r="AF79" s="141"/>
    </row>
    <row r="80" spans="1:37" ht="22.35" customHeight="1" x14ac:dyDescent="0.2">
      <c r="A80" s="107">
        <v>0.54166666666666696</v>
      </c>
      <c r="B80" s="93"/>
      <c r="C80" s="122"/>
      <c r="D80" s="122"/>
      <c r="E80" s="425"/>
      <c r="F80" s="321"/>
      <c r="G80" s="91"/>
      <c r="H80" s="122"/>
      <c r="I80" s="96"/>
      <c r="K80" s="169" t="str">
        <f t="shared" si="8"/>
        <v>ダイエット</v>
      </c>
      <c r="L80" s="174">
        <f>COUNTIF($B$64:$I$119,"*"&amp;K80&amp;"*")-L81-L93</f>
        <v>0</v>
      </c>
      <c r="R80" s="27"/>
      <c r="U80" s="58"/>
      <c r="AA80" s="59"/>
      <c r="AF80" s="141"/>
    </row>
    <row r="81" spans="1:37" ht="22.35" customHeight="1" x14ac:dyDescent="0.2">
      <c r="A81" s="105"/>
      <c r="B81" s="327"/>
      <c r="C81" s="122"/>
      <c r="D81" s="122"/>
      <c r="E81" s="425"/>
      <c r="F81" s="122"/>
      <c r="G81" s="122"/>
      <c r="H81" s="122"/>
      <c r="I81" s="110"/>
      <c r="K81" s="169" t="str">
        <f t="shared" si="8"/>
        <v>痩せる</v>
      </c>
      <c r="L81" s="174">
        <f t="shared" ref="L81:L93" si="10">COUNTIF($B$64:$I$119,"*"&amp;K81&amp;"*")</f>
        <v>1</v>
      </c>
      <c r="R81" s="27"/>
      <c r="U81" s="58"/>
      <c r="AA81" s="59"/>
      <c r="AF81" s="141"/>
    </row>
    <row r="82" spans="1:37" ht="22.35" customHeight="1" x14ac:dyDescent="0.2">
      <c r="A82" s="105"/>
      <c r="B82" s="91"/>
      <c r="C82" s="122"/>
      <c r="D82" s="122"/>
      <c r="E82" s="425"/>
      <c r="F82" s="122"/>
      <c r="G82" s="122"/>
      <c r="H82" s="122"/>
      <c r="I82" s="123"/>
      <c r="K82" s="169" t="str">
        <f t="shared" si="8"/>
        <v>スリム</v>
      </c>
      <c r="L82" s="174">
        <f t="shared" si="10"/>
        <v>1</v>
      </c>
      <c r="R82" s="27"/>
      <c r="U82" s="33"/>
      <c r="AA82" s="59"/>
      <c r="AF82" s="141"/>
    </row>
    <row r="83" spans="1:37" ht="22.35" customHeight="1" x14ac:dyDescent="0.2">
      <c r="A83" s="108"/>
      <c r="B83" s="20"/>
      <c r="C83" s="122"/>
      <c r="D83" s="122"/>
      <c r="E83" s="425"/>
      <c r="F83" s="122"/>
      <c r="G83" s="122"/>
      <c r="H83" s="122"/>
      <c r="I83" s="118"/>
      <c r="K83" s="169" t="str">
        <f t="shared" si="8"/>
        <v>ホットピラティス</v>
      </c>
      <c r="L83" s="174">
        <f t="shared" si="10"/>
        <v>0</v>
      </c>
      <c r="R83" s="27"/>
      <c r="U83" s="33"/>
      <c r="AA83" s="59"/>
      <c r="AF83" s="141"/>
    </row>
    <row r="84" spans="1:37" ht="22.35" customHeight="1" x14ac:dyDescent="0.2">
      <c r="A84" s="107">
        <v>0.58333333333333304</v>
      </c>
      <c r="B84" s="275" t="s">
        <v>312</v>
      </c>
      <c r="C84" s="281" t="s">
        <v>273</v>
      </c>
      <c r="D84" s="274" t="s">
        <v>273</v>
      </c>
      <c r="E84" s="425"/>
      <c r="F84" s="274" t="s">
        <v>273</v>
      </c>
      <c r="G84" s="122"/>
      <c r="H84" s="122"/>
      <c r="I84" s="118"/>
      <c r="K84" s="169" t="str">
        <f t="shared" si="8"/>
        <v>もも尻</v>
      </c>
      <c r="L84" s="174">
        <f t="shared" ref="L84:L90" si="11">COUNTIF($B$64:$I$119,"*"&amp;K84&amp;"*")</f>
        <v>0</v>
      </c>
      <c r="R84" s="27"/>
      <c r="U84" s="33"/>
      <c r="AA84" s="59"/>
      <c r="AF84" s="141"/>
    </row>
    <row r="85" spans="1:37" s="6" customFormat="1" ht="22.35" customHeight="1" x14ac:dyDescent="0.2">
      <c r="A85" s="105"/>
      <c r="B85" s="315" t="s">
        <v>228</v>
      </c>
      <c r="C85" s="23" t="s">
        <v>19</v>
      </c>
      <c r="D85" s="22" t="s">
        <v>12</v>
      </c>
      <c r="E85" s="425"/>
      <c r="F85" s="22" t="s">
        <v>20</v>
      </c>
      <c r="G85" s="117"/>
      <c r="H85" s="122"/>
      <c r="I85" s="119"/>
      <c r="J85" s="1"/>
      <c r="K85" s="169" t="str">
        <f t="shared" si="8"/>
        <v>Beat</v>
      </c>
      <c r="L85" s="174">
        <f>COUNTIF($B$64:$I$119,"*"&amp;K85&amp;"*")-L88</f>
        <v>1</v>
      </c>
      <c r="M85" s="166"/>
      <c r="N85" s="166"/>
      <c r="O85" s="172"/>
      <c r="P85" s="66"/>
      <c r="Q85" s="1"/>
      <c r="R85" s="27"/>
      <c r="S85" s="3"/>
      <c r="T85" s="3"/>
      <c r="U85" s="33"/>
      <c r="V85" s="3"/>
      <c r="W85" s="3"/>
      <c r="X85" s="3"/>
      <c r="Y85" s="4"/>
      <c r="Z85" s="4"/>
      <c r="AA85" s="59"/>
      <c r="AB85" s="5"/>
      <c r="AC85" s="5"/>
      <c r="AD85" s="5"/>
      <c r="AE85" s="5"/>
      <c r="AF85" s="141"/>
      <c r="AG85" s="5"/>
      <c r="AH85" s="5"/>
      <c r="AI85" s="7"/>
      <c r="AJ85" s="7"/>
      <c r="AK85" s="7"/>
    </row>
    <row r="86" spans="1:37" s="6" customFormat="1" ht="22.35" customHeight="1" x14ac:dyDescent="0.2">
      <c r="A86" s="105"/>
      <c r="B86" s="132" t="s">
        <v>261</v>
      </c>
      <c r="C86" s="134" t="s">
        <v>272</v>
      </c>
      <c r="D86" s="22" t="s">
        <v>6</v>
      </c>
      <c r="E86" s="425"/>
      <c r="F86" s="137" t="s">
        <v>272</v>
      </c>
      <c r="G86" s="92"/>
      <c r="H86" s="122"/>
      <c r="I86" s="124"/>
      <c r="J86" s="1"/>
      <c r="K86" s="169" t="str">
        <f t="shared" si="8"/>
        <v>SUMO</v>
      </c>
      <c r="L86" s="174">
        <f t="shared" si="11"/>
        <v>1</v>
      </c>
      <c r="M86" s="166"/>
      <c r="N86" s="166"/>
      <c r="O86" s="172"/>
      <c r="P86" s="66"/>
      <c r="Q86" s="1"/>
      <c r="R86" s="27"/>
      <c r="S86" s="3"/>
      <c r="T86" s="3"/>
      <c r="U86" s="33"/>
      <c r="V86" s="3"/>
      <c r="W86" s="3"/>
      <c r="X86" s="3"/>
      <c r="Y86" s="4"/>
      <c r="Z86" s="4"/>
      <c r="AA86" s="59"/>
      <c r="AB86" s="5"/>
      <c r="AC86" s="5"/>
      <c r="AD86" s="5"/>
      <c r="AE86" s="5"/>
      <c r="AF86" s="141"/>
      <c r="AG86" s="5"/>
      <c r="AH86" s="5"/>
      <c r="AI86" s="7"/>
      <c r="AJ86" s="7"/>
      <c r="AK86" s="7"/>
    </row>
    <row r="87" spans="1:37" s="6" customFormat="1" ht="21.75" customHeight="1" x14ac:dyDescent="0.2">
      <c r="A87" s="108"/>
      <c r="B87" s="91"/>
      <c r="C87" s="122"/>
      <c r="D87" s="137" t="s">
        <v>276</v>
      </c>
      <c r="E87" s="425"/>
      <c r="F87" s="322"/>
      <c r="G87" s="122"/>
      <c r="H87" s="122"/>
      <c r="I87" s="96"/>
      <c r="J87" s="1"/>
      <c r="K87" s="169" t="str">
        <f t="shared" si="8"/>
        <v>Feel</v>
      </c>
      <c r="L87" s="174">
        <f t="shared" si="11"/>
        <v>1</v>
      </c>
      <c r="M87" s="166"/>
      <c r="N87" s="166"/>
      <c r="O87" s="172"/>
      <c r="P87" s="66"/>
      <c r="Q87" s="1"/>
      <c r="R87" s="27"/>
      <c r="S87" s="3"/>
      <c r="T87" s="3"/>
      <c r="U87" s="33"/>
      <c r="V87" s="3"/>
      <c r="W87" s="3"/>
      <c r="X87" s="3"/>
      <c r="Y87" s="4"/>
      <c r="Z87" s="4"/>
      <c r="AA87" s="3"/>
      <c r="AB87" s="5"/>
      <c r="AC87" s="5"/>
      <c r="AD87" s="5"/>
      <c r="AE87" s="5"/>
      <c r="AF87" s="141"/>
      <c r="AG87" s="5"/>
      <c r="AH87" s="5"/>
      <c r="AI87" s="7"/>
      <c r="AJ87" s="7"/>
      <c r="AK87" s="7"/>
    </row>
    <row r="88" spans="1:37" s="6" customFormat="1" ht="22.35" customHeight="1" x14ac:dyDescent="0.2">
      <c r="A88" s="107">
        <v>0.625</v>
      </c>
      <c r="B88" s="94"/>
      <c r="C88" s="122"/>
      <c r="D88" s="122"/>
      <c r="E88" s="425"/>
      <c r="F88" s="122"/>
      <c r="G88" s="122"/>
      <c r="H88" s="122"/>
      <c r="I88" s="95"/>
      <c r="J88" s="1"/>
      <c r="K88" s="169" t="str">
        <f t="shared" si="8"/>
        <v>HIIT</v>
      </c>
      <c r="L88" s="174">
        <f t="shared" si="11"/>
        <v>0</v>
      </c>
      <c r="M88" s="166"/>
      <c r="N88" s="166"/>
      <c r="O88" s="172"/>
      <c r="P88" s="66"/>
      <c r="Q88" s="1"/>
      <c r="R88" s="27"/>
      <c r="S88" s="3"/>
      <c r="T88" s="3"/>
      <c r="U88" s="60"/>
      <c r="V88" s="3"/>
      <c r="W88" s="3"/>
      <c r="X88" s="3"/>
      <c r="Y88" s="4"/>
      <c r="Z88" s="4"/>
      <c r="AA88" s="3"/>
      <c r="AB88" s="5"/>
      <c r="AC88" s="5"/>
      <c r="AD88" s="5"/>
      <c r="AE88" s="5"/>
      <c r="AF88" s="141"/>
      <c r="AG88" s="5"/>
      <c r="AH88" s="5"/>
      <c r="AI88" s="7"/>
      <c r="AJ88" s="7"/>
      <c r="AK88" s="7"/>
    </row>
    <row r="89" spans="1:37" s="6" customFormat="1" ht="22.35" customHeight="1" x14ac:dyDescent="0.2">
      <c r="A89" s="105"/>
      <c r="B89" s="319"/>
      <c r="C89" s="122"/>
      <c r="D89" s="122"/>
      <c r="E89" s="425"/>
      <c r="F89" s="122"/>
      <c r="G89" s="122"/>
      <c r="H89" s="122"/>
      <c r="I89" s="95"/>
      <c r="J89" s="1"/>
      <c r="K89" s="169" t="s">
        <v>225</v>
      </c>
      <c r="L89" s="174">
        <f t="shared" si="11"/>
        <v>3</v>
      </c>
      <c r="M89" s="166"/>
      <c r="N89" s="166"/>
      <c r="O89" s="172"/>
      <c r="P89" s="66"/>
      <c r="Q89" s="1"/>
      <c r="R89" s="27"/>
      <c r="S89" s="3"/>
      <c r="T89" s="3"/>
      <c r="U89" s="60"/>
      <c r="V89" s="3"/>
      <c r="W89" s="3"/>
      <c r="X89" s="3"/>
      <c r="Y89" s="4"/>
      <c r="Z89" s="4"/>
      <c r="AA89" s="3"/>
      <c r="AB89" s="5"/>
      <c r="AC89" s="5"/>
      <c r="AD89" s="5"/>
      <c r="AE89" s="5"/>
      <c r="AF89" s="141"/>
      <c r="AG89" s="5"/>
      <c r="AH89" s="5"/>
      <c r="AI89" s="7"/>
      <c r="AJ89" s="7"/>
      <c r="AK89" s="7"/>
    </row>
    <row r="90" spans="1:37" s="6" customFormat="1" ht="22.35" customHeight="1" x14ac:dyDescent="0.2">
      <c r="A90" s="105"/>
      <c r="B90" s="319"/>
      <c r="C90" s="122"/>
      <c r="D90" s="117"/>
      <c r="E90" s="425"/>
      <c r="F90" s="117"/>
      <c r="G90" s="117"/>
      <c r="H90" s="117"/>
      <c r="I90" s="95"/>
      <c r="J90" s="1"/>
      <c r="K90" s="169" t="s">
        <v>234</v>
      </c>
      <c r="L90" s="174">
        <f t="shared" si="11"/>
        <v>0</v>
      </c>
      <c r="M90" s="166"/>
      <c r="N90" s="166"/>
      <c r="O90" s="172"/>
      <c r="P90" s="66"/>
      <c r="Q90" s="1"/>
      <c r="R90" s="27"/>
      <c r="S90" s="3"/>
      <c r="T90" s="3"/>
      <c r="U90" s="60"/>
      <c r="V90" s="3"/>
      <c r="W90" s="3"/>
      <c r="X90" s="3"/>
      <c r="Y90" s="4"/>
      <c r="Z90" s="4"/>
      <c r="AA90" s="3"/>
      <c r="AB90" s="5"/>
      <c r="AC90" s="5"/>
      <c r="AD90" s="5"/>
      <c r="AE90" s="5"/>
      <c r="AF90" s="141"/>
      <c r="AG90" s="5"/>
      <c r="AH90" s="5"/>
      <c r="AI90" s="7"/>
      <c r="AJ90" s="7"/>
      <c r="AK90" s="7"/>
    </row>
    <row r="91" spans="1:37" s="6" customFormat="1" ht="22.35" customHeight="1" x14ac:dyDescent="0.2">
      <c r="A91" s="105"/>
      <c r="B91" s="319"/>
      <c r="C91" s="272" t="s">
        <v>282</v>
      </c>
      <c r="D91" s="276" t="s">
        <v>299</v>
      </c>
      <c r="E91" s="425"/>
      <c r="F91" s="92"/>
      <c r="G91" s="92"/>
      <c r="H91" s="92"/>
      <c r="I91" s="120"/>
      <c r="J91" s="1"/>
      <c r="K91" s="169" t="str">
        <f t="shared" ref="K91:K98" si="12">K31</f>
        <v>マーシャル</v>
      </c>
      <c r="L91" s="174">
        <f t="shared" si="10"/>
        <v>0</v>
      </c>
      <c r="M91" s="166"/>
      <c r="N91" s="166"/>
      <c r="O91" s="172"/>
      <c r="P91" s="66"/>
      <c r="Q91" s="1"/>
      <c r="R91" s="27"/>
      <c r="S91" s="3"/>
      <c r="T91" s="3"/>
      <c r="U91" s="60"/>
      <c r="V91" s="3"/>
      <c r="W91" s="3"/>
      <c r="X91" s="3"/>
      <c r="Y91" s="4"/>
      <c r="Z91" s="4"/>
      <c r="AA91" s="3"/>
      <c r="AB91" s="5"/>
      <c r="AC91" s="5"/>
      <c r="AD91" s="5"/>
      <c r="AE91" s="5"/>
      <c r="AF91" s="141"/>
      <c r="AG91" s="5"/>
      <c r="AH91" s="5"/>
      <c r="AI91" s="7"/>
      <c r="AJ91" s="7"/>
      <c r="AK91" s="7"/>
    </row>
    <row r="92" spans="1:37" s="6" customFormat="1" ht="22.35" customHeight="1" x14ac:dyDescent="0.2">
      <c r="A92" s="107">
        <v>0.66666666666666696</v>
      </c>
      <c r="B92" s="20"/>
      <c r="C92" s="19" t="s">
        <v>133</v>
      </c>
      <c r="D92" s="139" t="s">
        <v>59</v>
      </c>
      <c r="E92" s="425"/>
      <c r="F92" s="92"/>
      <c r="G92" s="92"/>
      <c r="H92" s="92"/>
      <c r="I92" s="120"/>
      <c r="J92" s="1"/>
      <c r="K92" s="169" t="str">
        <f t="shared" si="12"/>
        <v>サーキット</v>
      </c>
      <c r="L92" s="174">
        <f t="shared" si="10"/>
        <v>0</v>
      </c>
      <c r="M92" s="166"/>
      <c r="N92" s="166"/>
      <c r="O92" s="172"/>
      <c r="P92" s="66"/>
      <c r="Q92" s="1"/>
      <c r="R92" s="27"/>
      <c r="S92" s="3"/>
      <c r="T92" s="3"/>
      <c r="U92" s="33"/>
      <c r="V92" s="3"/>
      <c r="W92" s="3"/>
      <c r="X92" s="3"/>
      <c r="Y92" s="4"/>
      <c r="Z92" s="4"/>
      <c r="AA92" s="3"/>
      <c r="AB92" s="5"/>
      <c r="AC92" s="5"/>
      <c r="AD92" s="5"/>
      <c r="AE92" s="5"/>
      <c r="AF92" s="141"/>
      <c r="AG92" s="5"/>
      <c r="AH92" s="5"/>
      <c r="AI92" s="7"/>
      <c r="AJ92" s="7"/>
      <c r="AK92" s="7"/>
    </row>
    <row r="93" spans="1:37" s="6" customFormat="1" ht="22.35" customHeight="1" x14ac:dyDescent="0.2">
      <c r="A93" s="18"/>
      <c r="B93" s="94"/>
      <c r="C93" s="225" t="s">
        <v>257</v>
      </c>
      <c r="D93" s="139" t="s">
        <v>60</v>
      </c>
      <c r="E93" s="425"/>
      <c r="F93" s="117"/>
      <c r="G93" s="117"/>
      <c r="H93" s="117"/>
      <c r="I93" s="234"/>
      <c r="J93" s="1"/>
      <c r="K93" s="169" t="str">
        <f t="shared" si="12"/>
        <v>ホットボクサ</v>
      </c>
      <c r="L93" s="174">
        <f t="shared" si="10"/>
        <v>0</v>
      </c>
      <c r="M93" s="166"/>
      <c r="N93" s="166"/>
      <c r="O93" s="172"/>
      <c r="P93" s="66"/>
      <c r="Q93" s="1"/>
      <c r="R93" s="27"/>
      <c r="S93" s="3"/>
      <c r="T93" s="3"/>
      <c r="U93" s="60"/>
      <c r="V93" s="3"/>
      <c r="W93" s="3"/>
      <c r="X93" s="3"/>
      <c r="Y93" s="4"/>
      <c r="Z93" s="4"/>
      <c r="AA93" s="3"/>
      <c r="AB93" s="5"/>
      <c r="AC93" s="5"/>
      <c r="AD93" s="5"/>
      <c r="AE93" s="5"/>
      <c r="AF93" s="141"/>
      <c r="AG93" s="5"/>
      <c r="AH93" s="5"/>
      <c r="AI93" s="7"/>
      <c r="AJ93" s="7"/>
      <c r="AK93" s="7"/>
    </row>
    <row r="94" spans="1:37" s="6" customFormat="1" ht="22.35" customHeight="1" x14ac:dyDescent="0.2">
      <c r="A94" s="105"/>
      <c r="B94" s="94"/>
      <c r="C94" s="117"/>
      <c r="D94" s="140" t="s">
        <v>259</v>
      </c>
      <c r="E94" s="425"/>
      <c r="F94" s="122"/>
      <c r="G94" s="122"/>
      <c r="H94" s="122"/>
      <c r="I94" s="234"/>
      <c r="J94" s="1"/>
      <c r="K94" s="236" t="str">
        <f t="shared" si="12"/>
        <v>健康美容</v>
      </c>
      <c r="L94" s="237"/>
      <c r="M94" s="238"/>
      <c r="N94" s="166"/>
      <c r="O94" s="172"/>
      <c r="P94" s="66"/>
      <c r="Q94" s="1"/>
      <c r="R94" s="27"/>
      <c r="S94" s="3"/>
      <c r="T94" s="3"/>
      <c r="U94" s="71"/>
      <c r="V94" s="3"/>
      <c r="W94" s="3"/>
      <c r="X94" s="3"/>
      <c r="Y94" s="4"/>
      <c r="Z94" s="4"/>
      <c r="AA94" s="3"/>
      <c r="AB94" s="5"/>
      <c r="AC94" s="5"/>
      <c r="AD94" s="5"/>
      <c r="AE94" s="5"/>
      <c r="AF94" s="141"/>
      <c r="AG94" s="5"/>
      <c r="AH94" s="5"/>
      <c r="AI94" s="7"/>
      <c r="AJ94" s="7"/>
      <c r="AK94" s="7"/>
    </row>
    <row r="95" spans="1:37" s="6" customFormat="1" ht="22.35" customHeight="1" x14ac:dyDescent="0.2">
      <c r="A95" s="105"/>
      <c r="B95" s="328"/>
      <c r="C95" s="122"/>
      <c r="D95" s="122"/>
      <c r="E95" s="425"/>
      <c r="F95" s="122"/>
      <c r="G95" s="122"/>
      <c r="H95" s="122"/>
      <c r="I95" s="234"/>
      <c r="J95" s="1"/>
      <c r="K95" s="169" t="str">
        <f t="shared" si="12"/>
        <v>リンパ</v>
      </c>
      <c r="L95" s="174">
        <f t="shared" ref="L95:L106" si="13">COUNTIF($B$64:$I$119,"*"&amp;K95&amp;"*")</f>
        <v>1</v>
      </c>
      <c r="M95" s="166"/>
      <c r="N95" s="166"/>
      <c r="O95" s="172"/>
      <c r="P95" s="66"/>
      <c r="Q95" s="1"/>
      <c r="R95" s="27"/>
      <c r="S95" s="3"/>
      <c r="T95" s="3"/>
      <c r="U95" s="71"/>
      <c r="V95" s="3"/>
      <c r="W95" s="3"/>
      <c r="X95" s="3"/>
      <c r="Y95" s="4"/>
      <c r="Z95" s="4"/>
      <c r="AA95" s="3"/>
      <c r="AB95" s="5"/>
      <c r="AC95" s="5"/>
      <c r="AD95" s="5"/>
      <c r="AE95" s="5"/>
      <c r="AF95" s="141"/>
      <c r="AG95" s="5"/>
      <c r="AH95" s="5"/>
      <c r="AI95" s="7"/>
      <c r="AJ95" s="7"/>
      <c r="AK95" s="7"/>
    </row>
    <row r="96" spans="1:37" s="6" customFormat="1" ht="22.35" customHeight="1" x14ac:dyDescent="0.2">
      <c r="A96" s="333">
        <v>0.70833333333333304</v>
      </c>
      <c r="B96" s="122"/>
      <c r="C96" s="122"/>
      <c r="D96" s="122"/>
      <c r="E96" s="425"/>
      <c r="F96" s="122"/>
      <c r="G96" s="122"/>
      <c r="H96" s="122"/>
      <c r="I96" s="234"/>
      <c r="J96" s="1"/>
      <c r="K96" s="169" t="str">
        <f t="shared" si="12"/>
        <v>骨盤</v>
      </c>
      <c r="L96" s="174">
        <f t="shared" si="13"/>
        <v>2</v>
      </c>
      <c r="N96" s="166"/>
      <c r="O96" s="172"/>
      <c r="P96" s="66"/>
      <c r="Q96" s="1"/>
      <c r="R96" s="27"/>
      <c r="S96" s="3"/>
      <c r="T96" s="3"/>
      <c r="U96" s="27"/>
      <c r="V96" s="3"/>
      <c r="W96" s="3"/>
      <c r="X96" s="3"/>
      <c r="Y96" s="4"/>
      <c r="Z96" s="4"/>
      <c r="AA96" s="3"/>
      <c r="AB96" s="5"/>
      <c r="AC96" s="5"/>
      <c r="AD96" s="5"/>
      <c r="AE96" s="5"/>
      <c r="AF96" s="141"/>
      <c r="AG96" s="5"/>
      <c r="AH96" s="5"/>
      <c r="AI96" s="7"/>
      <c r="AJ96" s="7"/>
      <c r="AK96" s="7"/>
    </row>
    <row r="97" spans="1:37" s="6" customFormat="1" ht="22.35" customHeight="1" x14ac:dyDescent="0.2">
      <c r="A97" s="18"/>
      <c r="B97" s="122"/>
      <c r="C97" s="122"/>
      <c r="D97" s="122"/>
      <c r="E97" s="425"/>
      <c r="F97" s="122"/>
      <c r="G97" s="122"/>
      <c r="H97" s="122"/>
      <c r="I97" s="234"/>
      <c r="J97" s="1"/>
      <c r="K97" s="169" t="str">
        <f t="shared" si="12"/>
        <v>肩コリ</v>
      </c>
      <c r="L97" s="174">
        <f t="shared" si="13"/>
        <v>1</v>
      </c>
      <c r="N97" s="166"/>
      <c r="O97" s="172"/>
      <c r="P97" s="66"/>
      <c r="Q97" s="1"/>
      <c r="R97" s="27"/>
      <c r="S97" s="3"/>
      <c r="T97" s="3"/>
      <c r="U97" s="27"/>
      <c r="V97" s="3"/>
      <c r="W97" s="3"/>
      <c r="X97" s="3"/>
      <c r="Y97" s="4"/>
      <c r="Z97" s="4"/>
      <c r="AA97" s="3"/>
      <c r="AB97" s="5"/>
      <c r="AC97" s="5"/>
      <c r="AD97" s="5"/>
      <c r="AE97" s="5"/>
      <c r="AF97" s="141"/>
      <c r="AG97" s="5"/>
      <c r="AH97" s="5"/>
      <c r="AI97" s="7"/>
      <c r="AJ97" s="7"/>
      <c r="AK97" s="7"/>
    </row>
    <row r="98" spans="1:37" s="6" customFormat="1" ht="22.35" customHeight="1" x14ac:dyDescent="0.2">
      <c r="A98" s="18"/>
      <c r="B98" s="281" t="s">
        <v>256</v>
      </c>
      <c r="C98" s="39" t="s">
        <v>256</v>
      </c>
      <c r="D98" s="91"/>
      <c r="E98" s="426"/>
      <c r="F98" s="276" t="s">
        <v>278</v>
      </c>
      <c r="G98" s="274" t="s">
        <v>256</v>
      </c>
      <c r="H98" s="281" t="s">
        <v>256</v>
      </c>
      <c r="I98" s="234"/>
      <c r="J98" s="1"/>
      <c r="K98" s="169" t="str">
        <f t="shared" si="12"/>
        <v>美姿勢</v>
      </c>
      <c r="L98" s="174">
        <f t="shared" si="13"/>
        <v>1</v>
      </c>
      <c r="N98" s="166"/>
      <c r="O98" s="172"/>
      <c r="P98" s="66"/>
      <c r="Q98" s="1"/>
      <c r="R98" s="27"/>
      <c r="S98" s="3"/>
      <c r="T98" s="3"/>
      <c r="U98" s="71"/>
      <c r="V98" s="3"/>
      <c r="W98" s="3"/>
      <c r="X98" s="3"/>
      <c r="Y98" s="4"/>
      <c r="Z98" s="4"/>
      <c r="AA98" s="3"/>
      <c r="AB98" s="5"/>
      <c r="AC98" s="5"/>
      <c r="AD98" s="5"/>
      <c r="AE98" s="5"/>
      <c r="AF98" s="141"/>
      <c r="AG98" s="5"/>
      <c r="AH98" s="5"/>
      <c r="AI98" s="7"/>
      <c r="AJ98" s="7"/>
      <c r="AK98" s="7"/>
    </row>
    <row r="99" spans="1:37" s="6" customFormat="1" ht="22.35" customHeight="1" x14ac:dyDescent="0.2">
      <c r="A99" s="18"/>
      <c r="B99" s="23" t="s">
        <v>204</v>
      </c>
      <c r="C99" s="38" t="s">
        <v>44</v>
      </c>
      <c r="D99" s="122"/>
      <c r="E99" s="425"/>
      <c r="F99" s="139" t="s">
        <v>53</v>
      </c>
      <c r="G99" s="22" t="s">
        <v>20</v>
      </c>
      <c r="H99" s="23" t="s">
        <v>8</v>
      </c>
      <c r="I99" s="234"/>
      <c r="J99" s="1"/>
      <c r="K99" s="169" t="str">
        <f>K39</f>
        <v>免疫</v>
      </c>
      <c r="L99" s="174">
        <f t="shared" si="13"/>
        <v>1</v>
      </c>
      <c r="N99" s="166"/>
      <c r="O99" s="172"/>
      <c r="P99" s="66"/>
      <c r="Q99" s="1"/>
      <c r="R99" s="27"/>
      <c r="S99" s="3"/>
      <c r="T99" s="3"/>
      <c r="U99" s="27"/>
      <c r="V99" s="3"/>
      <c r="W99" s="3"/>
      <c r="X99" s="3"/>
      <c r="Y99" s="4"/>
      <c r="Z99" s="4"/>
      <c r="AA99" s="3"/>
      <c r="AB99" s="5"/>
      <c r="AC99" s="5"/>
      <c r="AD99" s="5"/>
      <c r="AE99" s="5"/>
      <c r="AF99" s="141"/>
      <c r="AG99" s="5"/>
      <c r="AH99" s="5"/>
      <c r="AI99" s="7"/>
      <c r="AJ99" s="7"/>
      <c r="AK99" s="7"/>
    </row>
    <row r="100" spans="1:37" s="6" customFormat="1" ht="22.35" customHeight="1" x14ac:dyDescent="0.2">
      <c r="A100" s="333">
        <v>0.75</v>
      </c>
      <c r="B100" s="134" t="s">
        <v>272</v>
      </c>
      <c r="C100" s="226" t="s">
        <v>274</v>
      </c>
      <c r="D100" s="122"/>
      <c r="E100" s="425"/>
      <c r="F100" s="140" t="s">
        <v>267</v>
      </c>
      <c r="G100" s="137" t="s">
        <v>280</v>
      </c>
      <c r="H100" s="134" t="s">
        <v>276</v>
      </c>
      <c r="I100" s="234"/>
      <c r="J100" s="1"/>
      <c r="K100" s="169" t="str">
        <f t="shared" ref="K100:K101" si="14">K40</f>
        <v>ココロ</v>
      </c>
      <c r="L100" s="174">
        <f t="shared" ref="L100:L101" si="15">COUNTIF($B$64:$I$119,"*"&amp;K100&amp;"*")</f>
        <v>1</v>
      </c>
      <c r="N100" s="166"/>
      <c r="O100" s="172"/>
      <c r="P100" s="66"/>
      <c r="Q100" s="1"/>
      <c r="R100" s="27"/>
      <c r="S100" s="3"/>
      <c r="T100" s="3"/>
      <c r="U100" s="27"/>
      <c r="V100" s="3"/>
      <c r="W100" s="3"/>
      <c r="X100" s="3"/>
      <c r="Y100" s="4"/>
      <c r="Z100" s="4"/>
      <c r="AA100" s="3"/>
      <c r="AB100" s="5"/>
      <c r="AC100" s="5"/>
      <c r="AD100" s="5"/>
      <c r="AE100" s="5"/>
      <c r="AF100" s="141"/>
      <c r="AG100" s="5"/>
      <c r="AH100" s="5"/>
      <c r="AI100" s="7"/>
      <c r="AJ100" s="7"/>
      <c r="AK100" s="7"/>
    </row>
    <row r="101" spans="1:37" s="6" customFormat="1" ht="22.35" customHeight="1" x14ac:dyDescent="0.2">
      <c r="A101" s="18"/>
      <c r="B101" s="117"/>
      <c r="C101" s="122"/>
      <c r="D101" s="122"/>
      <c r="E101" s="425"/>
      <c r="F101" s="117"/>
      <c r="G101" s="122"/>
      <c r="H101" s="122"/>
      <c r="I101" s="234"/>
      <c r="J101" s="1"/>
      <c r="K101" s="169" t="str">
        <f t="shared" si="14"/>
        <v>腸活</v>
      </c>
      <c r="L101" s="174">
        <f t="shared" si="15"/>
        <v>0</v>
      </c>
      <c r="N101" s="166"/>
      <c r="O101" s="172"/>
      <c r="P101" s="66"/>
      <c r="Q101" s="1"/>
      <c r="R101" s="27"/>
      <c r="S101" s="3"/>
      <c r="T101" s="3"/>
      <c r="U101" s="27"/>
      <c r="V101" s="3"/>
      <c r="W101" s="3"/>
      <c r="X101" s="3"/>
      <c r="Y101" s="4"/>
      <c r="Z101" s="4"/>
      <c r="AA101" s="3"/>
      <c r="AB101" s="5"/>
      <c r="AC101" s="5"/>
      <c r="AD101" s="5"/>
      <c r="AE101" s="5"/>
      <c r="AF101" s="141"/>
      <c r="AG101" s="5"/>
      <c r="AH101" s="5"/>
      <c r="AI101" s="7"/>
      <c r="AJ101" s="7"/>
      <c r="AK101" s="7"/>
    </row>
    <row r="102" spans="1:37" s="6" customFormat="1" ht="21.6" customHeight="1" x14ac:dyDescent="0.2">
      <c r="A102" s="18"/>
      <c r="B102" s="92"/>
      <c r="C102" s="122"/>
      <c r="D102" s="117"/>
      <c r="E102" s="425"/>
      <c r="F102" s="117"/>
      <c r="G102" s="117"/>
      <c r="H102" s="117"/>
      <c r="I102" s="96"/>
      <c r="J102" s="1"/>
      <c r="K102" s="169" t="str">
        <f t="shared" ref="K102:K111" si="16">K42</f>
        <v>ゆがみとり</v>
      </c>
      <c r="L102" s="174">
        <f t="shared" si="13"/>
        <v>1</v>
      </c>
      <c r="N102" s="166"/>
      <c r="O102" s="172"/>
      <c r="P102" s="67"/>
      <c r="Q102" s="1"/>
      <c r="R102" s="71"/>
      <c r="S102" s="3"/>
      <c r="T102" s="3"/>
      <c r="U102" s="41"/>
      <c r="V102" s="3"/>
      <c r="W102" s="3"/>
      <c r="X102" s="3"/>
      <c r="Y102" s="4"/>
      <c r="Z102" s="4"/>
      <c r="AA102" s="3"/>
      <c r="AB102" s="5"/>
      <c r="AC102" s="5"/>
      <c r="AD102" s="5"/>
      <c r="AE102" s="5"/>
      <c r="AF102" s="141"/>
      <c r="AG102" s="5"/>
      <c r="AH102" s="5"/>
      <c r="AI102" s="7"/>
      <c r="AJ102" s="7"/>
      <c r="AK102" s="7"/>
    </row>
    <row r="103" spans="1:37" s="6" customFormat="1" ht="22.35" customHeight="1" x14ac:dyDescent="0.2">
      <c r="A103" s="18"/>
      <c r="B103" s="92"/>
      <c r="C103" s="117"/>
      <c r="D103" s="92"/>
      <c r="E103" s="425"/>
      <c r="F103" s="92"/>
      <c r="G103" s="92"/>
      <c r="H103" s="92"/>
      <c r="I103" s="96"/>
      <c r="J103" s="1"/>
      <c r="K103" s="169" t="str">
        <f t="shared" si="16"/>
        <v>ととのえて</v>
      </c>
      <c r="L103" s="174">
        <f t="shared" si="13"/>
        <v>0</v>
      </c>
      <c r="N103" s="166"/>
      <c r="O103" s="172"/>
      <c r="P103" s="66"/>
      <c r="Q103" s="1"/>
      <c r="R103" s="71"/>
      <c r="S103" s="3"/>
      <c r="T103" s="3"/>
      <c r="U103" s="41"/>
      <c r="V103" s="3"/>
      <c r="W103" s="3"/>
      <c r="X103" s="3"/>
      <c r="Y103" s="4"/>
      <c r="Z103" s="4"/>
      <c r="AA103" s="3"/>
      <c r="AB103" s="5"/>
      <c r="AC103" s="5"/>
      <c r="AD103" s="5"/>
      <c r="AE103" s="5"/>
      <c r="AF103" s="141"/>
      <c r="AG103" s="5"/>
      <c r="AH103" s="5"/>
      <c r="AI103" s="7"/>
      <c r="AJ103" s="7"/>
      <c r="AK103" s="7"/>
    </row>
    <row r="104" spans="1:37" s="6" customFormat="1" ht="22.35" customHeight="1" x14ac:dyDescent="0.2">
      <c r="A104" s="333">
        <v>0.79166666666666696</v>
      </c>
      <c r="B104" s="92"/>
      <c r="C104" s="92"/>
      <c r="D104" s="92"/>
      <c r="E104" s="425"/>
      <c r="F104" s="92"/>
      <c r="G104" s="92"/>
      <c r="H104" s="92"/>
      <c r="I104" s="96"/>
      <c r="J104" s="1"/>
      <c r="K104" s="236" t="str">
        <f t="shared" si="16"/>
        <v>限定</v>
      </c>
      <c r="L104" s="237">
        <f t="shared" si="13"/>
        <v>2</v>
      </c>
      <c r="N104" s="166"/>
      <c r="O104" s="172"/>
      <c r="P104" s="66"/>
      <c r="Q104" s="1"/>
      <c r="R104" s="27"/>
      <c r="S104" s="3"/>
      <c r="T104" s="3"/>
      <c r="U104" s="41"/>
      <c r="V104" s="3"/>
      <c r="W104" s="3"/>
      <c r="X104" s="3"/>
      <c r="Y104" s="4"/>
      <c r="Z104" s="4"/>
      <c r="AA104" s="3"/>
      <c r="AB104" s="5"/>
      <c r="AC104" s="5"/>
      <c r="AD104" s="5"/>
      <c r="AE104" s="5"/>
      <c r="AF104" s="141"/>
      <c r="AG104" s="5"/>
      <c r="AH104" s="5"/>
      <c r="AI104" s="7"/>
      <c r="AJ104" s="7"/>
      <c r="AK104" s="7"/>
    </row>
    <row r="105" spans="1:37" s="6" customFormat="1" ht="22.35" customHeight="1" x14ac:dyDescent="0.2">
      <c r="A105" s="18"/>
      <c r="B105" s="280" t="s">
        <v>277</v>
      </c>
      <c r="C105" s="92"/>
      <c r="D105" s="117"/>
      <c r="E105" s="425"/>
      <c r="F105" s="282" t="s">
        <v>277</v>
      </c>
      <c r="G105" s="39" t="s">
        <v>277</v>
      </c>
      <c r="H105" s="293" t="s">
        <v>258</v>
      </c>
      <c r="I105" s="96"/>
      <c r="J105" s="1"/>
      <c r="K105" s="169" t="s">
        <v>218</v>
      </c>
      <c r="L105" s="174">
        <f t="shared" si="13"/>
        <v>0</v>
      </c>
      <c r="N105" s="166"/>
      <c r="O105" s="172"/>
      <c r="P105" s="66"/>
      <c r="Q105" s="1"/>
      <c r="R105" s="27"/>
      <c r="S105" s="3"/>
      <c r="T105" s="3"/>
      <c r="U105" s="73"/>
      <c r="V105" s="3"/>
      <c r="W105" s="3"/>
      <c r="X105" s="3"/>
      <c r="Y105" s="4"/>
      <c r="Z105" s="4"/>
      <c r="AA105" s="3"/>
      <c r="AB105" s="5"/>
      <c r="AC105" s="5"/>
      <c r="AD105" s="5"/>
      <c r="AE105" s="5"/>
      <c r="AF105" s="141"/>
      <c r="AG105" s="5"/>
      <c r="AH105" s="5"/>
      <c r="AI105" s="7"/>
      <c r="AJ105" s="7"/>
      <c r="AK105" s="7"/>
    </row>
    <row r="106" spans="1:37" s="6" customFormat="1" ht="22.35" customHeight="1" x14ac:dyDescent="0.2">
      <c r="A106" s="18"/>
      <c r="B106" s="20" t="s">
        <v>4</v>
      </c>
      <c r="C106" s="117"/>
      <c r="D106" s="117"/>
      <c r="E106" s="425"/>
      <c r="F106" s="267" t="s">
        <v>121</v>
      </c>
      <c r="G106" s="38" t="s">
        <v>44</v>
      </c>
      <c r="H106" s="145" t="s">
        <v>222</v>
      </c>
      <c r="I106" s="120"/>
      <c r="J106" s="1"/>
      <c r="K106" s="169" t="s">
        <v>219</v>
      </c>
      <c r="L106" s="174">
        <f t="shared" si="13"/>
        <v>1</v>
      </c>
      <c r="N106" s="166"/>
      <c r="O106" s="172"/>
      <c r="P106" s="66"/>
      <c r="Q106" s="1"/>
      <c r="R106" s="41"/>
      <c r="S106" s="3"/>
      <c r="T106" s="3"/>
      <c r="U106" s="41"/>
      <c r="V106" s="3"/>
      <c r="W106" s="3"/>
      <c r="X106" s="3"/>
      <c r="Y106" s="4"/>
      <c r="Z106" s="4"/>
      <c r="AA106" s="3"/>
      <c r="AB106" s="5"/>
      <c r="AC106" s="5"/>
      <c r="AD106" s="5"/>
      <c r="AE106" s="5"/>
      <c r="AF106" s="141"/>
      <c r="AG106" s="5"/>
      <c r="AH106" s="5"/>
      <c r="AI106" s="7"/>
      <c r="AJ106" s="7"/>
      <c r="AK106" s="7"/>
    </row>
    <row r="107" spans="1:37" s="6" customFormat="1" ht="22.35" customHeight="1" x14ac:dyDescent="0.2">
      <c r="A107" s="15"/>
      <c r="B107" s="24" t="s">
        <v>50</v>
      </c>
      <c r="C107" s="117"/>
      <c r="D107" s="117"/>
      <c r="E107" s="425"/>
      <c r="F107" s="268" t="s">
        <v>272</v>
      </c>
      <c r="G107" s="226" t="s">
        <v>274</v>
      </c>
      <c r="H107" s="145" t="s">
        <v>37</v>
      </c>
      <c r="I107" s="119"/>
      <c r="J107" s="1"/>
      <c r="K107" s="169"/>
      <c r="L107" s="174"/>
      <c r="N107" s="166"/>
      <c r="O107" s="172"/>
      <c r="P107" s="66"/>
      <c r="Q107" s="1"/>
      <c r="R107" s="41"/>
      <c r="S107" s="3"/>
      <c r="T107" s="3"/>
      <c r="U107" s="41"/>
      <c r="V107" s="3"/>
      <c r="W107" s="3"/>
      <c r="X107" s="3"/>
      <c r="Y107" s="4"/>
      <c r="Z107" s="4"/>
      <c r="AA107" s="3"/>
      <c r="AB107" s="5"/>
      <c r="AC107" s="5"/>
      <c r="AD107" s="5"/>
      <c r="AE107" s="5"/>
      <c r="AF107" s="141"/>
      <c r="AG107" s="5"/>
      <c r="AH107" s="5"/>
      <c r="AI107" s="7"/>
      <c r="AJ107" s="7"/>
      <c r="AK107" s="7"/>
    </row>
    <row r="108" spans="1:37" s="3" customFormat="1" ht="22.35" customHeight="1" x14ac:dyDescent="0.2">
      <c r="A108" s="333">
        <v>0.83333333333333337</v>
      </c>
      <c r="B108" s="283" t="s">
        <v>280</v>
      </c>
      <c r="C108" s="117"/>
      <c r="D108" s="122"/>
      <c r="E108" s="425"/>
      <c r="F108" s="122"/>
      <c r="G108" s="324"/>
      <c r="H108" s="146" t="s">
        <v>267</v>
      </c>
      <c r="I108" s="124"/>
      <c r="J108" s="1"/>
      <c r="K108" s="169"/>
      <c r="L108" s="174"/>
      <c r="N108" s="166"/>
      <c r="O108" s="172"/>
      <c r="P108" s="66"/>
      <c r="Q108" s="1"/>
      <c r="R108" s="41"/>
      <c r="U108" s="41"/>
      <c r="Y108" s="4"/>
      <c r="Z108" s="4"/>
      <c r="AB108" s="5"/>
      <c r="AC108" s="5"/>
      <c r="AD108" s="5"/>
      <c r="AE108" s="5"/>
      <c r="AF108" s="141"/>
      <c r="AG108" s="5"/>
      <c r="AH108" s="5"/>
      <c r="AI108" s="7"/>
      <c r="AJ108" s="7"/>
      <c r="AK108" s="7"/>
    </row>
    <row r="109" spans="1:37" s="3" customFormat="1" ht="22.35" customHeight="1" x14ac:dyDescent="0.2">
      <c r="A109" s="18"/>
      <c r="B109" s="34"/>
      <c r="C109" s="122"/>
      <c r="D109" s="112"/>
      <c r="E109" s="425"/>
      <c r="F109" s="122"/>
      <c r="G109" s="324"/>
      <c r="H109" s="122"/>
      <c r="I109" s="235"/>
      <c r="J109" s="1"/>
      <c r="K109" s="169"/>
      <c r="L109" s="174"/>
      <c r="N109" s="166"/>
      <c r="O109" s="172"/>
      <c r="P109" s="66"/>
      <c r="Q109" s="1"/>
      <c r="R109" s="73"/>
      <c r="U109" s="41"/>
      <c r="Y109" s="4"/>
      <c r="Z109" s="4"/>
      <c r="AB109" s="5"/>
      <c r="AC109" s="5"/>
      <c r="AD109" s="5"/>
      <c r="AE109" s="5"/>
      <c r="AF109" s="141"/>
      <c r="AG109" s="5"/>
      <c r="AH109" s="5"/>
      <c r="AI109" s="7"/>
      <c r="AJ109" s="7"/>
      <c r="AK109" s="7"/>
    </row>
    <row r="110" spans="1:37" s="3" customFormat="1" ht="22.35" customHeight="1" thickBot="1" x14ac:dyDescent="0.25">
      <c r="A110" s="18"/>
      <c r="B110" s="34"/>
      <c r="C110" s="15"/>
      <c r="D110" s="113"/>
      <c r="E110" s="425"/>
      <c r="F110" s="122"/>
      <c r="G110" s="324"/>
      <c r="H110" s="122"/>
      <c r="I110" s="95"/>
      <c r="J110" s="1"/>
      <c r="K110" s="169"/>
      <c r="L110" s="174"/>
      <c r="M110" s="1"/>
      <c r="N110" s="1"/>
      <c r="O110" s="172"/>
      <c r="P110" s="66"/>
      <c r="Q110" s="1"/>
      <c r="R110" s="41"/>
      <c r="U110" s="73"/>
      <c r="Y110" s="4"/>
      <c r="Z110" s="4"/>
      <c r="AB110" s="5"/>
      <c r="AC110" s="5"/>
      <c r="AD110" s="5"/>
      <c r="AE110" s="5"/>
      <c r="AF110" s="141"/>
      <c r="AG110" s="5"/>
      <c r="AH110" s="5"/>
      <c r="AI110" s="7"/>
      <c r="AJ110" s="7"/>
      <c r="AK110" s="7"/>
    </row>
    <row r="111" spans="1:37" s="3" customFormat="1" ht="22.35" customHeight="1" thickBot="1" x14ac:dyDescent="0.25">
      <c r="A111" s="127"/>
      <c r="B111" s="92"/>
      <c r="C111" s="96"/>
      <c r="D111" s="92"/>
      <c r="E111" s="425"/>
      <c r="F111" s="122"/>
      <c r="G111" s="122"/>
      <c r="H111" s="122"/>
      <c r="I111" s="95"/>
      <c r="J111" s="1"/>
      <c r="K111" s="243" t="str">
        <f t="shared" si="16"/>
        <v>合計</v>
      </c>
      <c r="L111" s="244">
        <f>SUM(L65:L110)</f>
        <v>31</v>
      </c>
      <c r="M111" s="1"/>
      <c r="N111" s="1"/>
      <c r="O111" s="171"/>
      <c r="P111" s="66"/>
      <c r="Q111" s="1"/>
      <c r="R111" s="41"/>
      <c r="U111" s="73"/>
      <c r="Y111" s="4"/>
      <c r="Z111" s="4"/>
      <c r="AB111" s="5"/>
      <c r="AC111" s="5"/>
      <c r="AD111" s="5"/>
      <c r="AE111" s="5"/>
      <c r="AF111" s="141"/>
      <c r="AG111" s="5"/>
      <c r="AH111" s="5"/>
      <c r="AI111" s="7"/>
      <c r="AJ111" s="7"/>
      <c r="AK111" s="7"/>
    </row>
    <row r="112" spans="1:37" s="3" customFormat="1" ht="22.35" customHeight="1" x14ac:dyDescent="0.2">
      <c r="A112" s="105">
        <v>0.875</v>
      </c>
      <c r="B112" s="274" t="s">
        <v>287</v>
      </c>
      <c r="C112" s="96"/>
      <c r="D112" s="92"/>
      <c r="E112" s="425"/>
      <c r="F112" s="293" t="s">
        <v>260</v>
      </c>
      <c r="G112" s="280" t="s">
        <v>287</v>
      </c>
      <c r="H112" s="274" t="s">
        <v>287</v>
      </c>
      <c r="I112" s="123"/>
      <c r="J112" s="1"/>
      <c r="K112" s="1"/>
      <c r="L112" s="1"/>
      <c r="M112" s="1"/>
      <c r="N112" s="1"/>
      <c r="O112" s="172"/>
      <c r="P112" s="66"/>
      <c r="Q112" s="1"/>
      <c r="R112" s="41"/>
      <c r="U112" s="41"/>
      <c r="Y112" s="4"/>
      <c r="Z112" s="4"/>
      <c r="AB112" s="5"/>
      <c r="AC112" s="5"/>
      <c r="AD112" s="5"/>
      <c r="AE112" s="5"/>
      <c r="AF112" s="141"/>
      <c r="AG112" s="5"/>
      <c r="AH112" s="5"/>
      <c r="AI112" s="7"/>
      <c r="AJ112" s="7"/>
      <c r="AK112" s="7"/>
    </row>
    <row r="113" spans="1:37" s="3" customFormat="1" ht="22.35" customHeight="1" x14ac:dyDescent="0.2">
      <c r="A113" s="105"/>
      <c r="B113" s="22" t="s">
        <v>16</v>
      </c>
      <c r="C113" s="96"/>
      <c r="D113" s="92"/>
      <c r="E113" s="425"/>
      <c r="F113" s="145" t="s">
        <v>222</v>
      </c>
      <c r="G113" s="20" t="s">
        <v>4</v>
      </c>
      <c r="H113" s="22" t="s">
        <v>51</v>
      </c>
      <c r="I113" s="118"/>
      <c r="J113" s="1"/>
      <c r="K113" s="1"/>
      <c r="L113" s="1"/>
      <c r="M113" s="1"/>
      <c r="N113" s="1"/>
      <c r="O113" s="172"/>
      <c r="P113" s="66"/>
      <c r="Q113" s="1"/>
      <c r="R113" s="41"/>
      <c r="Y113" s="4"/>
      <c r="Z113" s="4"/>
      <c r="AB113" s="5"/>
      <c r="AC113" s="5"/>
      <c r="AD113" s="5"/>
      <c r="AE113" s="5"/>
      <c r="AF113" s="141"/>
      <c r="AG113" s="5"/>
      <c r="AH113" s="5"/>
      <c r="AI113" s="7"/>
      <c r="AJ113" s="7"/>
      <c r="AK113" s="7"/>
    </row>
    <row r="114" spans="1:37" s="3" customFormat="1" ht="22.35" customHeight="1" x14ac:dyDescent="0.2">
      <c r="A114" s="105"/>
      <c r="B114" s="137" t="s">
        <v>257</v>
      </c>
      <c r="C114" s="96"/>
      <c r="D114" s="92"/>
      <c r="E114" s="425"/>
      <c r="F114" s="145" t="s">
        <v>37</v>
      </c>
      <c r="G114" s="24" t="s">
        <v>229</v>
      </c>
      <c r="H114" s="137" t="s">
        <v>276</v>
      </c>
      <c r="I114" s="119"/>
      <c r="J114" s="1"/>
      <c r="K114" s="1"/>
      <c r="L114" s="1"/>
      <c r="M114" s="166"/>
      <c r="N114" s="166"/>
      <c r="O114" s="172"/>
      <c r="P114" s="66"/>
      <c r="Q114" s="1"/>
      <c r="R114" s="73"/>
      <c r="Y114" s="4"/>
      <c r="Z114" s="4"/>
      <c r="AB114" s="5"/>
      <c r="AC114" s="5"/>
      <c r="AD114" s="5"/>
      <c r="AE114" s="5"/>
      <c r="AF114" s="141"/>
      <c r="AG114" s="5"/>
      <c r="AH114" s="5"/>
      <c r="AI114" s="7"/>
      <c r="AJ114" s="7"/>
      <c r="AK114" s="7"/>
    </row>
    <row r="115" spans="1:37" s="3" customFormat="1" ht="22.35" customHeight="1" x14ac:dyDescent="0.2">
      <c r="A115" s="13"/>
      <c r="B115" s="34"/>
      <c r="C115" s="120"/>
      <c r="D115" s="117"/>
      <c r="E115" s="425"/>
      <c r="F115" s="146" t="s">
        <v>267</v>
      </c>
      <c r="G115" s="283" t="s">
        <v>280</v>
      </c>
      <c r="H115" s="122"/>
      <c r="I115" s="124"/>
      <c r="J115" s="1"/>
      <c r="K115" s="166"/>
      <c r="L115" s="166"/>
      <c r="M115" s="166"/>
      <c r="N115" s="166"/>
      <c r="O115" s="172"/>
      <c r="P115" s="66"/>
      <c r="Q115" s="1"/>
      <c r="R115" s="73"/>
      <c r="Y115" s="4"/>
      <c r="Z115" s="4"/>
      <c r="AB115" s="5"/>
      <c r="AC115" s="5"/>
      <c r="AD115" s="5"/>
      <c r="AE115" s="5"/>
      <c r="AF115" s="141"/>
      <c r="AG115" s="5"/>
      <c r="AH115" s="5"/>
      <c r="AI115" s="7"/>
      <c r="AJ115" s="7"/>
      <c r="AK115" s="7"/>
    </row>
    <row r="116" spans="1:37" s="3" customFormat="1" ht="22.35" customHeight="1" x14ac:dyDescent="0.2">
      <c r="A116" s="333">
        <v>0.91666666666666696</v>
      </c>
      <c r="B116" s="122"/>
      <c r="C116" s="234"/>
      <c r="D116" s="122"/>
      <c r="E116" s="425"/>
      <c r="F116" s="122"/>
      <c r="G116" s="122"/>
      <c r="H116" s="122"/>
      <c r="I116" s="96"/>
      <c r="J116" s="1"/>
      <c r="K116" s="166"/>
      <c r="L116" s="166"/>
      <c r="M116" s="166"/>
      <c r="N116" s="166"/>
      <c r="O116" s="172"/>
      <c r="P116" s="66"/>
      <c r="Q116" s="1"/>
      <c r="R116" s="41"/>
      <c r="Y116" s="4"/>
      <c r="Z116" s="4"/>
      <c r="AB116" s="5"/>
      <c r="AC116" s="5"/>
      <c r="AD116" s="5"/>
      <c r="AE116" s="5"/>
      <c r="AF116" s="141"/>
      <c r="AG116" s="5"/>
      <c r="AH116" s="5"/>
      <c r="AI116" s="7"/>
      <c r="AJ116" s="7"/>
      <c r="AK116" s="7"/>
    </row>
    <row r="117" spans="1:37" s="3" customFormat="1" ht="22.35" customHeight="1" x14ac:dyDescent="0.2">
      <c r="A117" s="18"/>
      <c r="B117" s="122"/>
      <c r="C117" s="234"/>
      <c r="D117" s="122"/>
      <c r="E117" s="425"/>
      <c r="F117" s="122"/>
      <c r="G117" s="122"/>
      <c r="H117" s="234"/>
      <c r="I117" s="95"/>
      <c r="J117" s="1"/>
      <c r="K117" s="166"/>
      <c r="L117" s="166"/>
      <c r="M117" s="166"/>
      <c r="N117" s="166"/>
      <c r="O117" s="172"/>
      <c r="P117" s="66"/>
      <c r="Q117" s="1"/>
      <c r="Y117" s="4"/>
      <c r="Z117" s="4"/>
      <c r="AB117" s="5"/>
      <c r="AC117" s="5"/>
      <c r="AD117" s="5"/>
      <c r="AE117" s="5"/>
      <c r="AF117" s="141"/>
      <c r="AG117" s="5"/>
      <c r="AH117" s="5"/>
      <c r="AI117" s="7"/>
      <c r="AJ117" s="7"/>
      <c r="AK117" s="7"/>
    </row>
    <row r="118" spans="1:37" s="3" customFormat="1" ht="22.35" customHeight="1" x14ac:dyDescent="0.2">
      <c r="A118" s="18"/>
      <c r="B118" s="117"/>
      <c r="C118" s="12"/>
      <c r="D118" s="12"/>
      <c r="E118" s="425"/>
      <c r="F118" s="122"/>
      <c r="G118" s="122"/>
      <c r="H118" s="122"/>
      <c r="I118" s="95"/>
      <c r="J118" s="1"/>
      <c r="K118" s="166"/>
      <c r="L118" s="166"/>
      <c r="M118" s="166"/>
      <c r="N118" s="166"/>
      <c r="O118" s="172"/>
      <c r="P118" s="66"/>
      <c r="Q118" s="1"/>
      <c r="Y118" s="4"/>
      <c r="Z118" s="4"/>
      <c r="AB118" s="5"/>
      <c r="AC118" s="5"/>
      <c r="AD118" s="5"/>
      <c r="AE118" s="5"/>
      <c r="AF118" s="141"/>
      <c r="AG118" s="5"/>
      <c r="AH118" s="5"/>
      <c r="AI118" s="7"/>
      <c r="AJ118" s="7"/>
      <c r="AK118" s="7"/>
    </row>
    <row r="119" spans="1:37" s="3" customFormat="1" ht="22.35" customHeight="1" x14ac:dyDescent="0.2">
      <c r="A119" s="348"/>
      <c r="B119" s="339"/>
      <c r="C119" s="214"/>
      <c r="D119" s="336"/>
      <c r="E119" s="427"/>
      <c r="F119" s="338"/>
      <c r="G119" s="336"/>
      <c r="H119" s="336"/>
      <c r="I119" s="1"/>
      <c r="J119" s="1"/>
      <c r="K119" s="166"/>
      <c r="L119" s="166"/>
      <c r="M119" s="166"/>
      <c r="N119" s="166"/>
      <c r="O119" s="172"/>
      <c r="P119" s="66"/>
      <c r="Q119" s="1"/>
      <c r="Y119" s="4"/>
      <c r="Z119" s="4"/>
      <c r="AB119" s="5"/>
      <c r="AC119" s="5"/>
      <c r="AD119" s="5"/>
      <c r="AE119" s="5"/>
      <c r="AF119" s="141"/>
      <c r="AG119" s="5"/>
      <c r="AH119" s="5"/>
      <c r="AI119" s="7"/>
      <c r="AJ119" s="7"/>
      <c r="AK119" s="7"/>
    </row>
    <row r="120" spans="1:37" ht="32.85" customHeight="1" x14ac:dyDescent="0.2">
      <c r="A120" s="219" t="s">
        <v>131</v>
      </c>
      <c r="B120" s="62"/>
      <c r="C120" s="63"/>
      <c r="D120" s="64"/>
      <c r="E120" s="65"/>
      <c r="F120" s="65"/>
      <c r="L120" s="166"/>
      <c r="AF120" s="151"/>
    </row>
    <row r="121" spans="1:37" ht="32.85" customHeight="1" x14ac:dyDescent="0.2">
      <c r="A121" s="221" t="s">
        <v>132</v>
      </c>
      <c r="B121" s="66"/>
      <c r="C121" s="67"/>
      <c r="D121" s="66"/>
      <c r="E121" s="67"/>
      <c r="F121" s="67"/>
      <c r="L121" s="166"/>
      <c r="AF121" s="141"/>
    </row>
    <row r="122" spans="1:37" ht="32.85" customHeight="1" x14ac:dyDescent="0.2">
      <c r="A122" s="220" t="s">
        <v>127</v>
      </c>
      <c r="B122" s="66"/>
      <c r="C122" s="67"/>
      <c r="D122" s="66"/>
      <c r="E122" s="67"/>
      <c r="F122" s="67"/>
      <c r="L122" s="166"/>
      <c r="AF122" s="141"/>
    </row>
    <row r="123" spans="1:37" ht="32.85" customHeight="1" x14ac:dyDescent="0.2">
      <c r="A123" s="220" t="s">
        <v>129</v>
      </c>
      <c r="B123" s="66"/>
      <c r="C123" s="67"/>
      <c r="D123" s="66"/>
      <c r="E123" s="68"/>
      <c r="F123" s="68"/>
      <c r="L123" s="166"/>
      <c r="AF123" s="141"/>
    </row>
    <row r="124" spans="1:37" ht="32.85" customHeight="1" x14ac:dyDescent="0.2">
      <c r="A124" s="220" t="s">
        <v>128</v>
      </c>
      <c r="B124" s="69"/>
      <c r="C124" s="69"/>
      <c r="D124" s="69"/>
      <c r="E124" s="68"/>
      <c r="F124" s="68"/>
      <c r="L124" s="166"/>
      <c r="AF124" s="141"/>
    </row>
    <row r="125" spans="1:37" ht="32.85" customHeight="1" x14ac:dyDescent="0.2">
      <c r="A125" s="220" t="s">
        <v>130</v>
      </c>
      <c r="B125" s="66"/>
      <c r="C125" s="66"/>
      <c r="D125" s="66"/>
      <c r="E125" s="68"/>
      <c r="F125" s="68"/>
      <c r="L125" s="166"/>
      <c r="AF125" s="141"/>
    </row>
    <row r="126" spans="1:37" ht="32.85" customHeight="1" x14ac:dyDescent="0.2">
      <c r="A126" s="222" t="s">
        <v>126</v>
      </c>
      <c r="B126" s="67"/>
      <c r="C126" s="66"/>
      <c r="D126" s="66"/>
      <c r="E126" s="68"/>
      <c r="F126" s="68"/>
      <c r="L126" s="166"/>
      <c r="AF126" s="141"/>
    </row>
    <row r="127" spans="1:37" ht="41.4" x14ac:dyDescent="0.2">
      <c r="B127" s="2" t="s">
        <v>301</v>
      </c>
      <c r="AF127" s="141"/>
    </row>
    <row r="128" spans="1:37" ht="19.5" customHeight="1" x14ac:dyDescent="0.2">
      <c r="B128" s="8"/>
      <c r="AF128" s="141"/>
    </row>
    <row r="129" spans="1:37" s="52" customFormat="1" ht="28.35" customHeight="1" thickBot="1" x14ac:dyDescent="0.25">
      <c r="A129" s="70"/>
      <c r="B129" s="129" t="s">
        <v>302</v>
      </c>
      <c r="C129" s="369" t="s">
        <v>304</v>
      </c>
      <c r="D129" s="371" t="s">
        <v>305</v>
      </c>
      <c r="E129" s="129" t="s">
        <v>306</v>
      </c>
      <c r="F129" s="129" t="s">
        <v>307</v>
      </c>
      <c r="G129" s="129" t="s">
        <v>308</v>
      </c>
      <c r="H129" s="129" t="s">
        <v>309</v>
      </c>
      <c r="I129" s="372" t="s">
        <v>303</v>
      </c>
      <c r="K129" s="435" t="s">
        <v>41</v>
      </c>
      <c r="L129" s="435"/>
      <c r="M129" s="167"/>
      <c r="N129" s="430" t="s">
        <v>42</v>
      </c>
      <c r="O129" s="430"/>
      <c r="P129" s="67"/>
      <c r="Q129" s="1"/>
      <c r="R129" s="3"/>
      <c r="S129" s="3"/>
      <c r="T129" s="3"/>
      <c r="U129" s="58"/>
      <c r="V129" s="3"/>
      <c r="W129" s="3"/>
      <c r="X129" s="3"/>
      <c r="Y129" s="4"/>
      <c r="Z129" s="4"/>
      <c r="AA129" s="3"/>
      <c r="AB129" s="5"/>
      <c r="AC129" s="5"/>
      <c r="AD129" s="5"/>
      <c r="AE129" s="5"/>
      <c r="AF129" s="141"/>
      <c r="AG129" s="5"/>
      <c r="AH129" s="5"/>
      <c r="AI129" s="7"/>
      <c r="AJ129" s="7"/>
      <c r="AK129" s="7"/>
    </row>
    <row r="130" spans="1:37" s="53" customFormat="1" ht="22.35" customHeight="1" thickBot="1" x14ac:dyDescent="0.25">
      <c r="A130" s="98">
        <v>0.375</v>
      </c>
      <c r="B130" s="36"/>
      <c r="C130" s="36"/>
      <c r="D130" s="36"/>
      <c r="E130" s="424" t="s">
        <v>142</v>
      </c>
      <c r="F130" s="36"/>
      <c r="G130" s="36"/>
      <c r="H130" s="36"/>
      <c r="I130" s="111"/>
      <c r="K130" s="168" t="s">
        <v>40</v>
      </c>
      <c r="L130" s="173">
        <f>SUM(L177)</f>
        <v>33</v>
      </c>
      <c r="M130" s="167"/>
      <c r="N130" s="250" t="s">
        <v>40</v>
      </c>
      <c r="O130" s="249">
        <f>SUM(O131:O145)</f>
        <v>38</v>
      </c>
      <c r="P130" s="66"/>
      <c r="Q130" s="1"/>
      <c r="R130" s="3"/>
      <c r="S130" s="3"/>
      <c r="T130" s="3"/>
      <c r="U130" s="58"/>
      <c r="V130" s="3"/>
      <c r="W130" s="3"/>
      <c r="X130" s="3"/>
      <c r="Y130" s="4"/>
      <c r="Z130" s="4"/>
      <c r="AA130" s="3"/>
      <c r="AB130" s="5"/>
      <c r="AC130" s="5"/>
      <c r="AD130" s="5"/>
      <c r="AE130" s="5"/>
      <c r="AF130" s="141"/>
      <c r="AG130" s="5"/>
      <c r="AH130" s="5"/>
      <c r="AI130" s="7"/>
      <c r="AJ130" s="7"/>
      <c r="AK130" s="7"/>
    </row>
    <row r="131" spans="1:37" s="53" customFormat="1" ht="22.35" customHeight="1" x14ac:dyDescent="0.2">
      <c r="A131" s="101"/>
      <c r="B131" s="94"/>
      <c r="C131" s="94"/>
      <c r="D131" s="94"/>
      <c r="E131" s="425"/>
      <c r="F131" s="94"/>
      <c r="G131" s="94"/>
      <c r="H131" s="94"/>
      <c r="I131" s="111"/>
      <c r="K131" s="170" t="str">
        <f t="shared" ref="K131:K154" si="17">K5</f>
        <v>ベーシックヨガ</v>
      </c>
      <c r="L131" s="175"/>
      <c r="M131" s="166"/>
      <c r="N131" s="174" t="str">
        <f t="shared" ref="N131:N138" si="18">N5</f>
        <v>助供</v>
      </c>
      <c r="O131" s="174">
        <f t="shared" ref="O131:O138" si="19">COUNTIF($B$130:$I$185,"*"&amp;N131&amp;"*")</f>
        <v>12</v>
      </c>
      <c r="P131" s="428"/>
      <c r="Q131" s="1"/>
      <c r="R131" s="3"/>
      <c r="S131" s="3"/>
      <c r="T131" s="3"/>
      <c r="U131" s="58"/>
      <c r="V131" s="3"/>
      <c r="W131" s="3"/>
      <c r="X131" s="3"/>
      <c r="Y131" s="4"/>
      <c r="Z131" s="4"/>
      <c r="AA131" s="3"/>
      <c r="AB131" s="5"/>
      <c r="AC131" s="5"/>
      <c r="AD131" s="5"/>
      <c r="AE131" s="5"/>
      <c r="AF131" s="141"/>
      <c r="AG131" s="5"/>
      <c r="AH131" s="5"/>
      <c r="AI131" s="7"/>
      <c r="AJ131" s="7"/>
      <c r="AK131" s="7"/>
    </row>
    <row r="132" spans="1:37" ht="22.35" customHeight="1" x14ac:dyDescent="0.2">
      <c r="A132" s="13"/>
      <c r="B132" s="20"/>
      <c r="C132" s="20"/>
      <c r="D132" s="94"/>
      <c r="E132" s="425"/>
      <c r="F132" s="20"/>
      <c r="G132" s="104"/>
      <c r="H132" s="20"/>
      <c r="I132" s="16"/>
      <c r="K132" s="169" t="str">
        <f t="shared" si="17"/>
        <v>スタンダード</v>
      </c>
      <c r="L132" s="174">
        <f>COUNTIF($B$130:$I$185,"*"&amp;K132&amp;"*")</f>
        <v>4</v>
      </c>
      <c r="N132" s="174" t="str">
        <f t="shared" si="18"/>
        <v>木元</v>
      </c>
      <c r="O132" s="174">
        <f t="shared" si="19"/>
        <v>9</v>
      </c>
      <c r="P132" s="428"/>
      <c r="U132" s="58"/>
      <c r="AF132" s="141"/>
    </row>
    <row r="133" spans="1:37" ht="22.35" customHeight="1" x14ac:dyDescent="0.2">
      <c r="A133" s="103"/>
      <c r="B133" s="92"/>
      <c r="C133" s="323"/>
      <c r="D133" s="362" t="s">
        <v>324</v>
      </c>
      <c r="E133" s="425"/>
      <c r="F133" s="92"/>
      <c r="G133" s="17"/>
      <c r="H133" s="36"/>
      <c r="I133" s="16"/>
      <c r="K133" s="169" t="str">
        <f t="shared" si="17"/>
        <v>アロマ</v>
      </c>
      <c r="L133" s="174">
        <f>COUNTIF($B$130:$I$185,"*"&amp;K133&amp;"*")</f>
        <v>5</v>
      </c>
      <c r="N133" s="174" t="str">
        <f t="shared" si="18"/>
        <v>川元</v>
      </c>
      <c r="O133" s="174">
        <f t="shared" si="19"/>
        <v>8</v>
      </c>
      <c r="R133" s="58"/>
      <c r="U133" s="58"/>
      <c r="AF133" s="141"/>
    </row>
    <row r="134" spans="1:37" ht="22.35" customHeight="1" x14ac:dyDescent="0.2">
      <c r="A134" s="105">
        <v>0.41666666666666702</v>
      </c>
      <c r="B134" s="92"/>
      <c r="C134" s="58"/>
      <c r="D134" s="363" t="s">
        <v>243</v>
      </c>
      <c r="E134" s="425"/>
      <c r="F134" s="318"/>
      <c r="G134" s="58"/>
      <c r="H134" s="318"/>
      <c r="I134" s="91"/>
      <c r="K134" s="169" t="str">
        <f t="shared" si="17"/>
        <v>RELAX ６０</v>
      </c>
      <c r="L134" s="174">
        <f>COUNTIF($B$130:$I$185,"*"&amp;K134&amp;"*")</f>
        <v>0</v>
      </c>
      <c r="N134" s="174" t="str">
        <f t="shared" si="18"/>
        <v>田中</v>
      </c>
      <c r="O134" s="174">
        <f t="shared" si="19"/>
        <v>7</v>
      </c>
      <c r="P134" s="428"/>
      <c r="R134" s="58"/>
      <c r="AF134" s="141"/>
    </row>
    <row r="135" spans="1:37" ht="22.35" customHeight="1" x14ac:dyDescent="0.2">
      <c r="A135" s="105"/>
      <c r="B135" s="92"/>
      <c r="C135" s="58"/>
      <c r="D135" s="364" t="s">
        <v>280</v>
      </c>
      <c r="E135" s="425"/>
      <c r="F135" s="318"/>
      <c r="G135" s="58"/>
      <c r="H135" s="318"/>
      <c r="I135" s="20"/>
      <c r="K135" s="169" t="str">
        <f t="shared" si="17"/>
        <v>ディープ</v>
      </c>
      <c r="L135" s="174">
        <f>COUNTIF($B$130:$I$185,"*"&amp;K135&amp;"*")</f>
        <v>0</v>
      </c>
      <c r="N135" s="174" t="str">
        <f t="shared" si="18"/>
        <v>久保</v>
      </c>
      <c r="O135" s="174">
        <f t="shared" si="19"/>
        <v>0</v>
      </c>
      <c r="P135" s="428"/>
      <c r="R135" s="58"/>
      <c r="AF135" s="141"/>
    </row>
    <row r="136" spans="1:37" ht="22.35" customHeight="1" x14ac:dyDescent="0.2">
      <c r="A136" s="13"/>
      <c r="B136" s="272" t="s">
        <v>271</v>
      </c>
      <c r="C136" s="39" t="s">
        <v>271</v>
      </c>
      <c r="D136" s="362" t="s">
        <v>289</v>
      </c>
      <c r="E136" s="425"/>
      <c r="F136" s="274" t="s">
        <v>271</v>
      </c>
      <c r="G136" s="276" t="s">
        <v>289</v>
      </c>
      <c r="H136" s="318"/>
      <c r="I136" s="275" t="s">
        <v>311</v>
      </c>
      <c r="K136" s="170" t="str">
        <f t="shared" si="17"/>
        <v>ステップアップ</v>
      </c>
      <c r="L136" s="175"/>
      <c r="N136" s="174" t="str">
        <f t="shared" si="18"/>
        <v>未定</v>
      </c>
      <c r="O136" s="174">
        <f t="shared" si="19"/>
        <v>0</v>
      </c>
      <c r="P136" s="428"/>
      <c r="R136" s="58"/>
      <c r="AF136" s="141"/>
    </row>
    <row r="137" spans="1:37" ht="22.35" customHeight="1" x14ac:dyDescent="0.2">
      <c r="A137" s="106"/>
      <c r="B137" s="19" t="s">
        <v>133</v>
      </c>
      <c r="C137" s="38" t="s">
        <v>44</v>
      </c>
      <c r="D137" s="363" t="s">
        <v>238</v>
      </c>
      <c r="E137" s="425"/>
      <c r="F137" s="22" t="s">
        <v>12</v>
      </c>
      <c r="G137" s="133" t="s">
        <v>216</v>
      </c>
      <c r="H137" s="318"/>
      <c r="I137" s="315" t="s">
        <v>228</v>
      </c>
      <c r="K137" s="169" t="str">
        <f t="shared" si="17"/>
        <v>アドバンス</v>
      </c>
      <c r="L137" s="174">
        <f t="shared" ref="L137:L142" si="20">COUNTIF($B$130:$I$185,"*"&amp;K137&amp;"*")</f>
        <v>0</v>
      </c>
      <c r="N137" s="174">
        <f t="shared" si="18"/>
        <v>0</v>
      </c>
      <c r="O137" s="174">
        <f t="shared" si="19"/>
        <v>1</v>
      </c>
      <c r="P137" s="428"/>
      <c r="R137" s="58"/>
      <c r="AF137" s="141"/>
    </row>
    <row r="138" spans="1:37" ht="22.35" customHeight="1" x14ac:dyDescent="0.2">
      <c r="A138" s="107">
        <v>0.45833333333333298</v>
      </c>
      <c r="B138" s="225" t="s">
        <v>280</v>
      </c>
      <c r="C138" s="226" t="s">
        <v>274</v>
      </c>
      <c r="D138" s="364" t="s">
        <v>280</v>
      </c>
      <c r="E138" s="425"/>
      <c r="F138" s="22" t="s">
        <v>6</v>
      </c>
      <c r="G138" s="134" t="s">
        <v>276</v>
      </c>
      <c r="H138" s="20"/>
      <c r="I138" s="132" t="s">
        <v>261</v>
      </c>
      <c r="K138" s="169" t="str">
        <f t="shared" si="17"/>
        <v>はじめての</v>
      </c>
      <c r="L138" s="174">
        <f t="shared" si="20"/>
        <v>2</v>
      </c>
      <c r="N138" s="174">
        <f t="shared" si="18"/>
        <v>0</v>
      </c>
      <c r="O138" s="174">
        <f t="shared" si="19"/>
        <v>1</v>
      </c>
      <c r="P138" s="428"/>
      <c r="U138" s="74"/>
      <c r="AF138" s="141"/>
    </row>
    <row r="139" spans="1:37" ht="22.35" customHeight="1" x14ac:dyDescent="0.2">
      <c r="A139" s="105"/>
      <c r="B139" s="20"/>
      <c r="C139" s="20"/>
      <c r="D139" s="20"/>
      <c r="E139" s="425"/>
      <c r="F139" s="137" t="s">
        <v>280</v>
      </c>
      <c r="G139" s="27"/>
      <c r="H139" s="94"/>
      <c r="I139" s="20"/>
      <c r="K139" s="169" t="str">
        <f t="shared" si="17"/>
        <v>Advance</v>
      </c>
      <c r="L139" s="174">
        <f t="shared" si="20"/>
        <v>0</v>
      </c>
      <c r="N139" s="172"/>
      <c r="P139" s="428"/>
      <c r="U139" s="74"/>
      <c r="AF139" s="141"/>
    </row>
    <row r="140" spans="1:37" ht="22.35" customHeight="1" x14ac:dyDescent="0.2">
      <c r="A140" s="105"/>
      <c r="B140" s="91"/>
      <c r="C140" s="91"/>
      <c r="D140" s="362" t="s">
        <v>328</v>
      </c>
      <c r="E140" s="425"/>
      <c r="F140" s="91"/>
      <c r="G140" s="27"/>
      <c r="H140" s="91"/>
      <c r="I140" s="92"/>
      <c r="K140" s="169" t="str">
        <f t="shared" si="17"/>
        <v>EXパワー</v>
      </c>
      <c r="L140" s="174">
        <f t="shared" si="20"/>
        <v>0</v>
      </c>
      <c r="N140" s="172"/>
      <c r="U140" s="74"/>
      <c r="AF140" s="141"/>
    </row>
    <row r="141" spans="1:37" ht="22.35" customHeight="1" x14ac:dyDescent="0.2">
      <c r="A141" s="108"/>
      <c r="B141" s="93"/>
      <c r="C141" s="93"/>
      <c r="D141" s="363" t="s">
        <v>245</v>
      </c>
      <c r="E141" s="425"/>
      <c r="F141" s="91"/>
      <c r="G141" s="27"/>
      <c r="H141" s="91"/>
      <c r="I141" s="91"/>
      <c r="K141" s="169" t="str">
        <f t="shared" si="17"/>
        <v>FIRE</v>
      </c>
      <c r="L141" s="174">
        <f t="shared" si="20"/>
        <v>0</v>
      </c>
      <c r="N141" s="172"/>
      <c r="U141" s="74"/>
      <c r="AF141" s="141"/>
    </row>
    <row r="142" spans="1:37" ht="22.35" customHeight="1" x14ac:dyDescent="0.2">
      <c r="A142" s="107">
        <v>0.5</v>
      </c>
      <c r="B142" s="327"/>
      <c r="C142" s="3"/>
      <c r="D142" s="364" t="s">
        <v>313</v>
      </c>
      <c r="E142" s="425"/>
      <c r="F142" s="327"/>
      <c r="G142" s="3"/>
      <c r="H142" s="327"/>
      <c r="I142" s="91"/>
      <c r="K142" s="169" t="str">
        <f t="shared" si="17"/>
        <v>WATER</v>
      </c>
      <c r="L142" s="174">
        <f t="shared" si="20"/>
        <v>0</v>
      </c>
      <c r="N142" s="172"/>
      <c r="R142" s="74"/>
      <c r="U142" s="74"/>
      <c r="AF142" s="141"/>
    </row>
    <row r="143" spans="1:37" ht="22.35" customHeight="1" x14ac:dyDescent="0.2">
      <c r="A143" s="105"/>
      <c r="B143" s="287" t="s">
        <v>298</v>
      </c>
      <c r="C143" s="280" t="s">
        <v>275</v>
      </c>
      <c r="D143" s="362" t="s">
        <v>298</v>
      </c>
      <c r="E143" s="425"/>
      <c r="F143" s="272" t="s">
        <v>275</v>
      </c>
      <c r="G143" s="293" t="s">
        <v>298</v>
      </c>
      <c r="H143" s="94"/>
      <c r="I143" s="281" t="s">
        <v>275</v>
      </c>
      <c r="K143" s="236" t="str">
        <f t="shared" si="17"/>
        <v>ダイエット・エクササイズ</v>
      </c>
      <c r="L143" s="237"/>
      <c r="N143" s="172"/>
      <c r="R143" s="74"/>
      <c r="U143" s="74"/>
      <c r="AF143" s="141"/>
    </row>
    <row r="144" spans="1:37" ht="22.35" customHeight="1" x14ac:dyDescent="0.2">
      <c r="A144" s="105"/>
      <c r="B144" s="147" t="s">
        <v>54</v>
      </c>
      <c r="C144" s="20" t="s">
        <v>4</v>
      </c>
      <c r="D144" s="363" t="s">
        <v>232</v>
      </c>
      <c r="E144" s="425"/>
      <c r="F144" s="19" t="s">
        <v>133</v>
      </c>
      <c r="G144" s="145" t="s">
        <v>222</v>
      </c>
      <c r="H144" s="352"/>
      <c r="I144" s="139" t="s">
        <v>176</v>
      </c>
      <c r="K144" s="169" t="str">
        <f t="shared" si="17"/>
        <v>セルトル</v>
      </c>
      <c r="L144" s="174">
        <f>COUNTIF($B$130:$I$185,"*"&amp;K144&amp;"*")</f>
        <v>3</v>
      </c>
      <c r="N144" s="172"/>
      <c r="R144" s="112"/>
      <c r="U144" s="74"/>
      <c r="AF144" s="141"/>
    </row>
    <row r="145" spans="1:37" ht="22.35" customHeight="1" x14ac:dyDescent="0.2">
      <c r="A145" s="108"/>
      <c r="B145" s="148" t="s">
        <v>261</v>
      </c>
      <c r="C145" s="24" t="s">
        <v>49</v>
      </c>
      <c r="D145" s="364" t="s">
        <v>313</v>
      </c>
      <c r="E145" s="425"/>
      <c r="F145" s="225" t="s">
        <v>257</v>
      </c>
      <c r="G145" s="145" t="s">
        <v>37</v>
      </c>
      <c r="H145" s="91"/>
      <c r="I145" s="140" t="s">
        <v>268</v>
      </c>
      <c r="K145" s="169" t="str">
        <f t="shared" si="17"/>
        <v>背中美人</v>
      </c>
      <c r="L145" s="174">
        <f>COUNTIF($B$130:$I$185,"*"&amp;K145&amp;"*")</f>
        <v>0</v>
      </c>
      <c r="N145" s="172"/>
      <c r="R145" s="113"/>
      <c r="AF145" s="141"/>
    </row>
    <row r="146" spans="1:37" s="3" customFormat="1" ht="22.35" customHeight="1" x14ac:dyDescent="0.2">
      <c r="A146" s="107">
        <v>0.54166666666666696</v>
      </c>
      <c r="B146" s="93"/>
      <c r="C146" s="283" t="s">
        <v>280</v>
      </c>
      <c r="D146" s="91"/>
      <c r="E146" s="425"/>
      <c r="F146" s="91"/>
      <c r="G146" s="146" t="s">
        <v>267</v>
      </c>
      <c r="H146" s="91"/>
      <c r="I146" s="346"/>
      <c r="J146" s="1"/>
      <c r="K146" s="169" t="str">
        <f t="shared" si="17"/>
        <v>ダイエット</v>
      </c>
      <c r="L146" s="174">
        <f>COUNTIF($B$130:$I$185,"*"&amp;K146&amp;"*")-L147-L159</f>
        <v>1</v>
      </c>
      <c r="M146" s="166"/>
      <c r="N146" s="166"/>
      <c r="O146" s="172"/>
      <c r="P146" s="66"/>
      <c r="Q146" s="1"/>
      <c r="R146" s="114"/>
      <c r="Y146" s="4"/>
      <c r="Z146" s="4"/>
      <c r="AB146" s="5"/>
      <c r="AC146" s="5"/>
      <c r="AD146" s="5"/>
      <c r="AE146" s="5"/>
      <c r="AF146" s="141"/>
      <c r="AG146" s="5"/>
      <c r="AH146" s="5"/>
      <c r="AI146" s="7"/>
      <c r="AJ146" s="7"/>
      <c r="AK146" s="7"/>
    </row>
    <row r="147" spans="1:37" s="3" customFormat="1" ht="22.35" customHeight="1" x14ac:dyDescent="0.2">
      <c r="A147" s="105"/>
      <c r="B147" s="327"/>
      <c r="C147" s="33"/>
      <c r="D147" s="362" t="s">
        <v>329</v>
      </c>
      <c r="E147" s="425"/>
      <c r="F147" s="327"/>
      <c r="G147" s="33"/>
      <c r="H147" s="353"/>
      <c r="I147" s="322"/>
      <c r="J147" s="1"/>
      <c r="K147" s="169" t="str">
        <f t="shared" si="17"/>
        <v>痩せる</v>
      </c>
      <c r="L147" s="174">
        <f t="shared" ref="L147:L159" si="21">COUNTIF($B$130:$I$185,"*"&amp;K147&amp;"*")</f>
        <v>1</v>
      </c>
      <c r="M147" s="166"/>
      <c r="N147" s="166"/>
      <c r="O147" s="172"/>
      <c r="P147" s="66"/>
      <c r="Q147" s="1"/>
      <c r="R147" s="115"/>
      <c r="Y147" s="4"/>
      <c r="Z147" s="4"/>
      <c r="AB147" s="5"/>
      <c r="AC147" s="5"/>
      <c r="AD147" s="5"/>
      <c r="AE147" s="5"/>
      <c r="AF147" s="141"/>
      <c r="AG147" s="5"/>
      <c r="AH147" s="5"/>
      <c r="AI147" s="7"/>
      <c r="AJ147" s="7"/>
      <c r="AK147" s="7"/>
    </row>
    <row r="148" spans="1:37" s="3" customFormat="1" ht="22.35" customHeight="1" x14ac:dyDescent="0.2">
      <c r="A148" s="105"/>
      <c r="B148" s="91"/>
      <c r="C148" s="33"/>
      <c r="D148" s="363" t="s">
        <v>244</v>
      </c>
      <c r="E148" s="425"/>
      <c r="F148" s="353"/>
      <c r="G148" s="33"/>
      <c r="H148" s="353"/>
      <c r="I148" s="327"/>
      <c r="J148" s="1"/>
      <c r="K148" s="169" t="str">
        <f t="shared" si="17"/>
        <v>スリム</v>
      </c>
      <c r="L148" s="174">
        <f t="shared" si="21"/>
        <v>0</v>
      </c>
      <c r="M148" s="166"/>
      <c r="N148" s="166"/>
      <c r="O148" s="172"/>
      <c r="P148" s="66"/>
      <c r="Q148" s="1"/>
      <c r="R148" s="74"/>
      <c r="Y148" s="4"/>
      <c r="Z148" s="4"/>
      <c r="AB148" s="5"/>
      <c r="AC148" s="5"/>
      <c r="AD148" s="5"/>
      <c r="AE148" s="5"/>
      <c r="AF148" s="141"/>
      <c r="AG148" s="5"/>
      <c r="AH148" s="5"/>
      <c r="AI148" s="7"/>
      <c r="AJ148" s="7"/>
      <c r="AK148" s="7"/>
    </row>
    <row r="149" spans="1:37" s="3" customFormat="1" ht="22.35" customHeight="1" x14ac:dyDescent="0.2">
      <c r="A149" s="108"/>
      <c r="B149" s="20"/>
      <c r="C149" s="33"/>
      <c r="D149" s="364" t="s">
        <v>276</v>
      </c>
      <c r="E149" s="425"/>
      <c r="F149" s="353"/>
      <c r="G149" s="33"/>
      <c r="H149" s="353"/>
      <c r="I149" s="31"/>
      <c r="J149" s="1"/>
      <c r="K149" s="169" t="str">
        <f t="shared" si="17"/>
        <v>ホットピラティス</v>
      </c>
      <c r="L149" s="174">
        <f t="shared" si="21"/>
        <v>0</v>
      </c>
      <c r="M149" s="166"/>
      <c r="N149" s="166"/>
      <c r="O149" s="172"/>
      <c r="P149" s="66"/>
      <c r="Q149" s="1"/>
      <c r="Y149" s="4"/>
      <c r="Z149" s="4"/>
      <c r="AB149" s="5"/>
      <c r="AC149" s="5"/>
      <c r="AD149" s="5"/>
      <c r="AE149" s="5"/>
      <c r="AF149" s="141"/>
      <c r="AG149" s="5"/>
      <c r="AH149" s="5"/>
      <c r="AI149" s="7"/>
      <c r="AJ149" s="7"/>
      <c r="AK149" s="7"/>
    </row>
    <row r="150" spans="1:37" s="3" customFormat="1" ht="22.35" customHeight="1" x14ac:dyDescent="0.2">
      <c r="A150" s="107">
        <v>0.58333333333333304</v>
      </c>
      <c r="B150" s="295" t="s">
        <v>273</v>
      </c>
      <c r="C150" s="274" t="s">
        <v>273</v>
      </c>
      <c r="D150" s="362" t="s">
        <v>281</v>
      </c>
      <c r="E150" s="425"/>
      <c r="F150" s="275" t="s">
        <v>273</v>
      </c>
      <c r="G150" s="39" t="s">
        <v>273</v>
      </c>
      <c r="H150" s="353"/>
      <c r="I150" s="272" t="s">
        <v>273</v>
      </c>
      <c r="J150" s="1"/>
      <c r="K150" s="169" t="str">
        <f t="shared" si="17"/>
        <v>もも尻</v>
      </c>
      <c r="L150" s="174">
        <f t="shared" ref="L150:L156" si="22">COUNTIF($B$130:$I$185,"*"&amp;K150&amp;"*")</f>
        <v>1</v>
      </c>
      <c r="M150" s="166"/>
      <c r="N150" s="166"/>
      <c r="O150" s="172"/>
      <c r="P150" s="66"/>
      <c r="Q150" s="1"/>
      <c r="Y150" s="4"/>
      <c r="Z150" s="4"/>
      <c r="AB150" s="5"/>
      <c r="AC150" s="5"/>
      <c r="AD150" s="5"/>
      <c r="AE150" s="5"/>
      <c r="AF150" s="141"/>
      <c r="AG150" s="5"/>
      <c r="AH150" s="5"/>
      <c r="AI150" s="7"/>
      <c r="AJ150" s="7"/>
      <c r="AK150" s="7"/>
    </row>
    <row r="151" spans="1:37" s="3" customFormat="1" ht="22.35" customHeight="1" x14ac:dyDescent="0.2">
      <c r="A151" s="105"/>
      <c r="B151" s="26" t="s">
        <v>11</v>
      </c>
      <c r="C151" s="22" t="s">
        <v>16</v>
      </c>
      <c r="D151" s="363" t="s">
        <v>239</v>
      </c>
      <c r="E151" s="425"/>
      <c r="F151" s="315" t="s">
        <v>232</v>
      </c>
      <c r="G151" s="38" t="s">
        <v>44</v>
      </c>
      <c r="H151" s="353"/>
      <c r="I151" s="20" t="s">
        <v>4</v>
      </c>
      <c r="J151" s="1"/>
      <c r="K151" s="169" t="str">
        <f t="shared" si="17"/>
        <v>Beat</v>
      </c>
      <c r="L151" s="174">
        <f>COUNTIF($B$130:$I$185,"*"&amp;K151&amp;"*")-L154</f>
        <v>1</v>
      </c>
      <c r="M151" s="166"/>
      <c r="N151" s="166"/>
      <c r="O151" s="172"/>
      <c r="P151" s="66"/>
      <c r="Q151" s="1"/>
      <c r="Y151" s="4"/>
      <c r="Z151" s="4"/>
      <c r="AB151" s="5"/>
      <c r="AC151" s="5"/>
      <c r="AD151" s="5"/>
      <c r="AE151" s="5"/>
      <c r="AF151" s="141"/>
      <c r="AG151" s="5"/>
      <c r="AH151" s="5"/>
      <c r="AI151" s="7"/>
      <c r="AJ151" s="7"/>
      <c r="AK151" s="7"/>
    </row>
    <row r="152" spans="1:37" s="3" customFormat="1" ht="22.35" customHeight="1" x14ac:dyDescent="0.2">
      <c r="A152" s="105"/>
      <c r="B152" s="296" t="s">
        <v>276</v>
      </c>
      <c r="C152" s="137" t="s">
        <v>257</v>
      </c>
      <c r="D152" s="364" t="s">
        <v>276</v>
      </c>
      <c r="E152" s="425"/>
      <c r="F152" s="132" t="s">
        <v>313</v>
      </c>
      <c r="G152" s="226" t="s">
        <v>332</v>
      </c>
      <c r="H152" s="354"/>
      <c r="I152" s="24" t="s">
        <v>229</v>
      </c>
      <c r="J152" s="1"/>
      <c r="K152" s="169" t="str">
        <f t="shared" si="17"/>
        <v>SUMO</v>
      </c>
      <c r="L152" s="174">
        <f t="shared" si="22"/>
        <v>0</v>
      </c>
      <c r="M152" s="166"/>
      <c r="N152" s="166"/>
      <c r="O152" s="172"/>
      <c r="P152" s="66"/>
      <c r="Q152" s="1"/>
      <c r="Y152" s="4"/>
      <c r="Z152" s="4"/>
      <c r="AB152" s="5"/>
      <c r="AC152" s="5"/>
      <c r="AD152" s="5"/>
      <c r="AE152" s="5"/>
      <c r="AF152" s="141"/>
      <c r="AG152" s="5"/>
      <c r="AH152" s="5"/>
      <c r="AI152" s="7"/>
      <c r="AJ152" s="7"/>
      <c r="AK152" s="7"/>
    </row>
    <row r="153" spans="1:37" s="3" customFormat="1" ht="22.35" customHeight="1" x14ac:dyDescent="0.2">
      <c r="A153" s="108"/>
      <c r="B153" s="319"/>
      <c r="C153" s="4"/>
      <c r="D153" s="354"/>
      <c r="E153" s="425"/>
      <c r="F153" s="353"/>
      <c r="G153" s="58"/>
      <c r="H153" s="354"/>
      <c r="I153" s="283" t="s">
        <v>276</v>
      </c>
      <c r="J153" s="1"/>
      <c r="K153" s="169" t="str">
        <f t="shared" si="17"/>
        <v>Feel</v>
      </c>
      <c r="L153" s="174">
        <f t="shared" si="22"/>
        <v>2</v>
      </c>
      <c r="M153" s="166"/>
      <c r="N153" s="166"/>
      <c r="O153" s="172"/>
      <c r="P153" s="66"/>
      <c r="Q153" s="1"/>
      <c r="Y153" s="4"/>
      <c r="Z153" s="4"/>
      <c r="AB153" s="5"/>
      <c r="AC153" s="5"/>
      <c r="AD153" s="5"/>
      <c r="AE153" s="5"/>
      <c r="AF153" s="141"/>
      <c r="AG153" s="5"/>
      <c r="AH153" s="5"/>
      <c r="AI153" s="7"/>
      <c r="AJ153" s="7"/>
      <c r="AK153" s="7"/>
    </row>
    <row r="154" spans="1:37" s="3" customFormat="1" ht="22.35" customHeight="1" x14ac:dyDescent="0.2">
      <c r="A154" s="107">
        <v>0.625</v>
      </c>
      <c r="B154" s="319"/>
      <c r="C154" s="58"/>
      <c r="D154" s="362" t="s">
        <v>330</v>
      </c>
      <c r="E154" s="425"/>
      <c r="F154" s="318"/>
      <c r="G154" s="58"/>
      <c r="H154" s="318"/>
      <c r="I154" s="109"/>
      <c r="J154" s="1"/>
      <c r="K154" s="169" t="str">
        <f t="shared" si="17"/>
        <v>HIIT</v>
      </c>
      <c r="L154" s="174">
        <f t="shared" si="22"/>
        <v>0</v>
      </c>
      <c r="M154" s="166"/>
      <c r="N154" s="166"/>
      <c r="O154" s="172"/>
      <c r="P154" s="66"/>
      <c r="Q154" s="1"/>
      <c r="Y154" s="4"/>
      <c r="Z154" s="4"/>
      <c r="AB154" s="5"/>
      <c r="AC154" s="5"/>
      <c r="AD154" s="5"/>
      <c r="AE154" s="5"/>
      <c r="AF154" s="141"/>
      <c r="AG154" s="5"/>
      <c r="AH154" s="5"/>
      <c r="AI154" s="7"/>
      <c r="AJ154" s="7"/>
      <c r="AK154" s="7"/>
    </row>
    <row r="155" spans="1:37" s="3" customFormat="1" ht="22.35" customHeight="1" x14ac:dyDescent="0.2">
      <c r="A155" s="105"/>
      <c r="B155" s="319"/>
      <c r="C155" s="58"/>
      <c r="D155" s="363" t="s">
        <v>242</v>
      </c>
      <c r="E155" s="425"/>
      <c r="F155" s="91"/>
      <c r="G155" s="58"/>
      <c r="H155" s="318"/>
      <c r="I155" s="92"/>
      <c r="J155" s="1"/>
      <c r="K155" s="169" t="s">
        <v>225</v>
      </c>
      <c r="L155" s="174">
        <f t="shared" si="22"/>
        <v>2</v>
      </c>
      <c r="M155" s="166"/>
      <c r="N155" s="166"/>
      <c r="O155" s="172"/>
      <c r="P155" s="66"/>
      <c r="Q155" s="1"/>
      <c r="Y155" s="4"/>
      <c r="Z155" s="4"/>
      <c r="AB155" s="5"/>
      <c r="AC155" s="5"/>
      <c r="AD155" s="5"/>
      <c r="AE155" s="5"/>
      <c r="AF155" s="141"/>
      <c r="AG155" s="5"/>
      <c r="AH155" s="5"/>
      <c r="AI155" s="7"/>
      <c r="AJ155" s="7"/>
      <c r="AK155" s="7"/>
    </row>
    <row r="156" spans="1:37" s="3" customFormat="1" ht="22.35" customHeight="1" x14ac:dyDescent="0.2">
      <c r="A156" s="105"/>
      <c r="B156" s="319"/>
      <c r="C156" s="58"/>
      <c r="D156" s="364" t="s">
        <v>272</v>
      </c>
      <c r="E156" s="425"/>
      <c r="F156" s="327"/>
      <c r="G156" s="58"/>
      <c r="H156" s="318"/>
      <c r="I156" s="92"/>
      <c r="J156" s="1"/>
      <c r="K156" s="169" t="s">
        <v>234</v>
      </c>
      <c r="L156" s="174">
        <f t="shared" si="22"/>
        <v>2</v>
      </c>
      <c r="M156" s="166"/>
      <c r="N156" s="166"/>
      <c r="O156" s="172"/>
      <c r="P156" s="66"/>
      <c r="Q156" s="1"/>
      <c r="Y156" s="4"/>
      <c r="Z156" s="4"/>
      <c r="AB156" s="5"/>
      <c r="AC156" s="5"/>
      <c r="AD156" s="5"/>
      <c r="AE156" s="5"/>
      <c r="AF156" s="141"/>
      <c r="AG156" s="5"/>
      <c r="AH156" s="5"/>
      <c r="AI156" s="7"/>
      <c r="AJ156" s="7"/>
      <c r="AK156" s="7"/>
    </row>
    <row r="157" spans="1:37" s="3" customFormat="1" ht="22.35" customHeight="1" x14ac:dyDescent="0.2">
      <c r="A157" s="105"/>
      <c r="B157" s="319"/>
      <c r="C157" s="272" t="s">
        <v>282</v>
      </c>
      <c r="D157" s="362" t="s">
        <v>331</v>
      </c>
      <c r="E157" s="425"/>
      <c r="F157" s="353"/>
      <c r="G157" s="58"/>
      <c r="H157" s="318"/>
      <c r="I157" s="318"/>
      <c r="J157" s="1"/>
      <c r="K157" s="169" t="str">
        <f t="shared" ref="K157:K164" si="23">K31</f>
        <v>マーシャル</v>
      </c>
      <c r="L157" s="174">
        <f t="shared" si="21"/>
        <v>0</v>
      </c>
      <c r="M157" s="166"/>
      <c r="N157" s="166"/>
      <c r="O157" s="172"/>
      <c r="P157" s="66"/>
      <c r="Q157" s="1"/>
      <c r="Y157" s="4"/>
      <c r="Z157" s="4"/>
      <c r="AB157" s="5"/>
      <c r="AC157" s="5"/>
      <c r="AD157" s="5"/>
      <c r="AE157" s="5"/>
      <c r="AF157" s="141"/>
      <c r="AG157" s="5"/>
      <c r="AH157" s="5"/>
      <c r="AI157" s="7"/>
      <c r="AJ157" s="7"/>
      <c r="AK157" s="7"/>
    </row>
    <row r="158" spans="1:37" s="3" customFormat="1" ht="22.35" customHeight="1" x14ac:dyDescent="0.2">
      <c r="A158" s="107">
        <v>0.66666666666666696</v>
      </c>
      <c r="B158" s="20"/>
      <c r="C158" s="19" t="s">
        <v>133</v>
      </c>
      <c r="D158" s="363" t="s">
        <v>240</v>
      </c>
      <c r="E158" s="425"/>
      <c r="F158" s="318"/>
      <c r="G158" s="58"/>
      <c r="H158" s="318"/>
      <c r="I158" s="318"/>
      <c r="J158" s="1"/>
      <c r="K158" s="169" t="str">
        <f t="shared" si="23"/>
        <v>サーキット</v>
      </c>
      <c r="L158" s="174">
        <f t="shared" si="21"/>
        <v>0</v>
      </c>
      <c r="M158" s="166"/>
      <c r="N158" s="166"/>
      <c r="O158" s="172"/>
      <c r="P158" s="66"/>
      <c r="Q158" s="1"/>
      <c r="Y158" s="4"/>
      <c r="Z158" s="4"/>
      <c r="AB158" s="5"/>
      <c r="AC158" s="5"/>
      <c r="AD158" s="5"/>
      <c r="AE158" s="5"/>
      <c r="AF158" s="141"/>
      <c r="AG158" s="5"/>
      <c r="AH158" s="5"/>
      <c r="AI158" s="7"/>
      <c r="AJ158" s="7"/>
      <c r="AK158" s="7"/>
    </row>
    <row r="159" spans="1:37" s="3" customFormat="1" ht="22.35" customHeight="1" x14ac:dyDescent="0.2">
      <c r="A159" s="18"/>
      <c r="B159" s="94"/>
      <c r="C159" s="225" t="s">
        <v>257</v>
      </c>
      <c r="D159" s="364" t="s">
        <v>272</v>
      </c>
      <c r="E159" s="425"/>
      <c r="F159" s="327"/>
      <c r="H159" s="327"/>
      <c r="I159" s="327"/>
      <c r="J159" s="1"/>
      <c r="K159" s="169" t="str">
        <f t="shared" si="23"/>
        <v>ホットボクサ</v>
      </c>
      <c r="L159" s="174">
        <f t="shared" si="21"/>
        <v>0</v>
      </c>
      <c r="M159" s="166"/>
      <c r="N159" s="166"/>
      <c r="O159" s="172"/>
      <c r="P159" s="66"/>
      <c r="Q159" s="1"/>
      <c r="Y159" s="4"/>
      <c r="Z159" s="4"/>
      <c r="AB159" s="5"/>
      <c r="AC159" s="5"/>
      <c r="AD159" s="5"/>
      <c r="AE159" s="5"/>
      <c r="AF159" s="141"/>
      <c r="AG159" s="5"/>
      <c r="AH159" s="5"/>
      <c r="AI159" s="7"/>
      <c r="AJ159" s="7"/>
      <c r="AK159" s="7"/>
    </row>
    <row r="160" spans="1:37" s="3" customFormat="1" ht="22.35" customHeight="1" x14ac:dyDescent="0.2">
      <c r="A160" s="105"/>
      <c r="B160" s="94"/>
      <c r="C160" s="353"/>
      <c r="D160" s="353"/>
      <c r="E160" s="425"/>
      <c r="F160" s="353"/>
      <c r="G160" s="33"/>
      <c r="H160" s="353"/>
      <c r="I160" s="353"/>
      <c r="J160" s="1"/>
      <c r="K160" s="236" t="str">
        <f t="shared" si="23"/>
        <v>健康美容</v>
      </c>
      <c r="L160" s="237"/>
      <c r="M160" s="166"/>
      <c r="N160" s="166"/>
      <c r="O160" s="172"/>
      <c r="P160" s="66"/>
      <c r="Q160" s="1"/>
      <c r="Y160" s="4"/>
      <c r="Z160" s="4"/>
      <c r="AB160" s="5"/>
      <c r="AC160" s="5"/>
      <c r="AD160" s="5"/>
      <c r="AE160" s="5"/>
      <c r="AF160" s="141"/>
      <c r="AG160" s="5"/>
      <c r="AH160" s="5"/>
      <c r="AI160" s="7"/>
      <c r="AJ160" s="7"/>
      <c r="AK160" s="7"/>
    </row>
    <row r="161" spans="1:37" s="3" customFormat="1" ht="22.35" customHeight="1" x14ac:dyDescent="0.2">
      <c r="A161" s="105"/>
      <c r="B161" s="328"/>
      <c r="C161" s="33"/>
      <c r="D161" s="353"/>
      <c r="E161" s="425"/>
      <c r="F161" s="353"/>
      <c r="G161" s="33"/>
      <c r="H161" s="353"/>
      <c r="I161" s="122"/>
      <c r="J161" s="1"/>
      <c r="K161" s="169" t="str">
        <f t="shared" si="23"/>
        <v>リンパ</v>
      </c>
      <c r="L161" s="174">
        <f t="shared" ref="L161:L172" si="24">COUNTIF($B$130:$I$185,"*"&amp;K161&amp;"*")</f>
        <v>1</v>
      </c>
      <c r="M161" s="166"/>
      <c r="N161" s="166"/>
      <c r="O161" s="172"/>
      <c r="P161" s="66"/>
      <c r="Q161" s="1"/>
      <c r="Y161" s="4"/>
      <c r="Z161" s="4"/>
      <c r="AB161" s="5"/>
      <c r="AC161" s="5"/>
      <c r="AD161" s="5"/>
      <c r="AE161" s="5"/>
      <c r="AF161" s="141"/>
      <c r="AG161" s="5"/>
      <c r="AH161" s="5"/>
      <c r="AI161" s="7"/>
      <c r="AJ161" s="7"/>
      <c r="AK161" s="7"/>
    </row>
    <row r="162" spans="1:37" s="3" customFormat="1" ht="22.35" customHeight="1" x14ac:dyDescent="0.2">
      <c r="A162" s="333">
        <v>0.70833333333333304</v>
      </c>
      <c r="B162" s="122"/>
      <c r="C162" s="33"/>
      <c r="D162" s="353"/>
      <c r="E162" s="425"/>
      <c r="F162" s="353"/>
      <c r="G162" s="33"/>
      <c r="H162" s="353"/>
      <c r="I162" s="122"/>
      <c r="J162" s="1"/>
      <c r="K162" s="169" t="str">
        <f t="shared" si="23"/>
        <v>骨盤</v>
      </c>
      <c r="L162" s="174">
        <f t="shared" si="24"/>
        <v>0</v>
      </c>
      <c r="M162" s="166"/>
      <c r="N162" s="166"/>
      <c r="O162" s="172"/>
      <c r="P162" s="66"/>
      <c r="Q162" s="1"/>
      <c r="Y162" s="4"/>
      <c r="Z162" s="4"/>
      <c r="AB162" s="5"/>
      <c r="AC162" s="5"/>
      <c r="AD162" s="5"/>
      <c r="AE162" s="5"/>
      <c r="AF162" s="141"/>
      <c r="AG162" s="5"/>
      <c r="AH162" s="5"/>
      <c r="AI162" s="7"/>
      <c r="AJ162" s="7"/>
      <c r="AK162" s="7"/>
    </row>
    <row r="163" spans="1:37" s="3" customFormat="1" ht="22.35" customHeight="1" x14ac:dyDescent="0.2">
      <c r="A163" s="18"/>
      <c r="B163" s="122"/>
      <c r="C163" s="33"/>
      <c r="D163" s="353"/>
      <c r="E163" s="425"/>
      <c r="F163" s="353"/>
      <c r="G163" s="33"/>
      <c r="H163" s="353"/>
      <c r="I163" s="122"/>
      <c r="J163" s="1"/>
      <c r="K163" s="169" t="str">
        <f t="shared" si="23"/>
        <v>肩コリ</v>
      </c>
      <c r="L163" s="174">
        <f t="shared" si="24"/>
        <v>1</v>
      </c>
      <c r="M163" s="166"/>
      <c r="N163" s="166"/>
      <c r="O163" s="172"/>
      <c r="P163" s="66"/>
      <c r="Q163" s="1"/>
      <c r="Y163" s="4"/>
      <c r="Z163" s="4"/>
      <c r="AB163" s="5"/>
      <c r="AC163" s="5"/>
      <c r="AD163" s="5"/>
      <c r="AE163" s="5"/>
      <c r="AF163" s="141"/>
      <c r="AG163" s="5"/>
      <c r="AH163" s="5"/>
      <c r="AI163" s="7"/>
      <c r="AJ163" s="7"/>
      <c r="AK163" s="7"/>
    </row>
    <row r="164" spans="1:37" s="3" customFormat="1" ht="22.35" customHeight="1" x14ac:dyDescent="0.2">
      <c r="A164" s="18"/>
      <c r="B164" s="281" t="s">
        <v>256</v>
      </c>
      <c r="C164" s="293" t="s">
        <v>278</v>
      </c>
      <c r="D164" s="122"/>
      <c r="E164" s="426"/>
      <c r="F164" s="275" t="s">
        <v>326</v>
      </c>
      <c r="G164" s="58"/>
      <c r="H164" s="272" t="s">
        <v>256</v>
      </c>
      <c r="I164" s="281" t="s">
        <v>256</v>
      </c>
      <c r="J164" s="1"/>
      <c r="K164" s="169" t="str">
        <f t="shared" si="23"/>
        <v>美姿勢</v>
      </c>
      <c r="L164" s="174">
        <f t="shared" si="24"/>
        <v>1</v>
      </c>
      <c r="M164" s="166"/>
      <c r="N164" s="166"/>
      <c r="O164" s="172"/>
      <c r="P164" s="66"/>
      <c r="Q164" s="1"/>
      <c r="Y164" s="4"/>
      <c r="Z164" s="4"/>
      <c r="AB164" s="5"/>
      <c r="AC164" s="5"/>
      <c r="AD164" s="5"/>
      <c r="AE164" s="5"/>
      <c r="AF164" s="141"/>
      <c r="AG164" s="5"/>
      <c r="AH164" s="5"/>
      <c r="AI164" s="7"/>
      <c r="AJ164" s="7"/>
      <c r="AK164" s="7"/>
    </row>
    <row r="165" spans="1:37" s="3" customFormat="1" ht="22.35" customHeight="1" x14ac:dyDescent="0.2">
      <c r="A165" s="18"/>
      <c r="B165" s="139" t="s">
        <v>176</v>
      </c>
      <c r="C165" s="145" t="s">
        <v>201</v>
      </c>
      <c r="D165" s="122"/>
      <c r="E165" s="425"/>
      <c r="F165" s="223" t="s">
        <v>122</v>
      </c>
      <c r="H165" s="20" t="s">
        <v>4</v>
      </c>
      <c r="I165" s="139" t="s">
        <v>53</v>
      </c>
      <c r="J165" s="1"/>
      <c r="K165" s="169" t="str">
        <f>K39</f>
        <v>免疫</v>
      </c>
      <c r="L165" s="174">
        <f t="shared" si="24"/>
        <v>0</v>
      </c>
      <c r="M165" s="166"/>
      <c r="N165" s="166"/>
      <c r="O165" s="172"/>
      <c r="P165" s="66"/>
      <c r="Q165" s="1"/>
      <c r="Y165" s="4"/>
      <c r="Z165" s="4"/>
      <c r="AB165" s="5"/>
      <c r="AC165" s="5"/>
      <c r="AD165" s="5"/>
      <c r="AE165" s="5"/>
      <c r="AF165" s="141"/>
      <c r="AG165" s="5"/>
      <c r="AH165" s="5"/>
      <c r="AI165" s="7"/>
      <c r="AJ165" s="7"/>
      <c r="AK165" s="7"/>
    </row>
    <row r="166" spans="1:37" s="3" customFormat="1" ht="22.35" customHeight="1" x14ac:dyDescent="0.2">
      <c r="A166" s="333">
        <v>0.75</v>
      </c>
      <c r="B166" s="140" t="s">
        <v>268</v>
      </c>
      <c r="C166" s="146" t="s">
        <v>261</v>
      </c>
      <c r="D166" s="117"/>
      <c r="E166" s="425"/>
      <c r="F166" s="224" t="s">
        <v>123</v>
      </c>
      <c r="G166" s="33"/>
      <c r="H166" s="24" t="s">
        <v>49</v>
      </c>
      <c r="I166" s="140" t="s">
        <v>267</v>
      </c>
      <c r="J166" s="1"/>
      <c r="K166" s="169" t="str">
        <f>K40</f>
        <v>ココロ</v>
      </c>
      <c r="L166" s="174">
        <f t="shared" ref="L166" si="25">COUNTIF($B$130:$I$185,"*"&amp;K166&amp;"*")</f>
        <v>2</v>
      </c>
      <c r="M166" s="166"/>
      <c r="N166" s="166"/>
      <c r="O166" s="172"/>
      <c r="P166" s="66"/>
      <c r="Q166" s="1"/>
      <c r="Y166" s="4"/>
      <c r="Z166" s="4"/>
      <c r="AB166" s="5"/>
      <c r="AC166" s="5"/>
      <c r="AD166" s="5"/>
      <c r="AE166" s="5"/>
      <c r="AF166" s="141"/>
      <c r="AG166" s="5"/>
      <c r="AH166" s="5"/>
      <c r="AI166" s="7"/>
      <c r="AJ166" s="7"/>
      <c r="AK166" s="7"/>
    </row>
    <row r="167" spans="1:37" s="3" customFormat="1" ht="22.35" customHeight="1" x14ac:dyDescent="0.2">
      <c r="A167" s="18"/>
      <c r="B167" s="117"/>
      <c r="C167"/>
      <c r="D167" s="117"/>
      <c r="E167" s="425"/>
      <c r="F167" s="132" t="s">
        <v>276</v>
      </c>
      <c r="G167"/>
      <c r="H167" s="283" t="s">
        <v>272</v>
      </c>
      <c r="I167" s="122"/>
      <c r="J167" s="1"/>
      <c r="K167" s="169" t="str">
        <f>K41</f>
        <v>腸活</v>
      </c>
      <c r="L167" s="174">
        <f t="shared" ref="L167" si="26">COUNTIF($B$130:$I$185,"*"&amp;K167&amp;"*")</f>
        <v>1</v>
      </c>
      <c r="M167" s="166"/>
      <c r="N167" s="166"/>
      <c r="O167" s="172"/>
      <c r="P167" s="66"/>
      <c r="Q167" s="1"/>
      <c r="Y167" s="4"/>
      <c r="Z167" s="4"/>
      <c r="AB167" s="5"/>
      <c r="AC167" s="5"/>
      <c r="AD167" s="5"/>
      <c r="AE167" s="5"/>
      <c r="AF167" s="141"/>
      <c r="AG167" s="5"/>
      <c r="AH167" s="5"/>
      <c r="AI167" s="7"/>
      <c r="AJ167" s="7"/>
      <c r="AK167" s="7"/>
    </row>
    <row r="168" spans="1:37" s="3" customFormat="1" ht="22.35" customHeight="1" x14ac:dyDescent="0.2">
      <c r="A168" s="18"/>
      <c r="B168" s="92"/>
      <c r="C168" s="17"/>
      <c r="D168" s="92"/>
      <c r="E168" s="425"/>
      <c r="F168" s="92"/>
      <c r="G168" s="17"/>
      <c r="H168" s="92"/>
      <c r="I168" s="122"/>
      <c r="J168" s="1"/>
      <c r="K168" s="169" t="str">
        <f t="shared" ref="K168:K177" si="27">K42</f>
        <v>ゆがみとり</v>
      </c>
      <c r="L168" s="174">
        <f t="shared" si="24"/>
        <v>1</v>
      </c>
      <c r="M168" s="166"/>
      <c r="N168" s="166"/>
      <c r="O168" s="172"/>
      <c r="P168" s="66"/>
      <c r="Q168" s="1"/>
      <c r="Y168" s="4"/>
      <c r="Z168" s="4"/>
      <c r="AB168" s="5"/>
      <c r="AC168" s="5"/>
      <c r="AD168" s="5"/>
      <c r="AE168" s="5"/>
      <c r="AF168" s="141"/>
      <c r="AG168" s="5"/>
      <c r="AH168" s="5"/>
      <c r="AI168" s="7"/>
      <c r="AJ168" s="7"/>
      <c r="AK168" s="7"/>
    </row>
    <row r="169" spans="1:37" s="3" customFormat="1" ht="22.35" customHeight="1" x14ac:dyDescent="0.2">
      <c r="A169" s="18"/>
      <c r="B169" s="92"/>
      <c r="C169" s="17"/>
      <c r="D169" s="92"/>
      <c r="E169" s="425"/>
      <c r="F169" s="92"/>
      <c r="G169" s="17"/>
      <c r="H169" s="92"/>
      <c r="I169" s="122"/>
      <c r="J169" s="1"/>
      <c r="K169" s="169" t="str">
        <f t="shared" si="27"/>
        <v>ととのえて</v>
      </c>
      <c r="L169" s="174">
        <f t="shared" si="24"/>
        <v>0</v>
      </c>
      <c r="M169" s="166"/>
      <c r="N169" s="166"/>
      <c r="O169" s="172"/>
      <c r="P169" s="66"/>
      <c r="Q169" s="1"/>
      <c r="Y169" s="4"/>
      <c r="Z169" s="4"/>
      <c r="AB169" s="5"/>
      <c r="AC169" s="5"/>
      <c r="AD169" s="5"/>
      <c r="AE169" s="5"/>
      <c r="AF169" s="141"/>
      <c r="AG169" s="5"/>
      <c r="AH169" s="5"/>
      <c r="AI169" s="7"/>
      <c r="AJ169" s="7"/>
      <c r="AK169" s="7"/>
    </row>
    <row r="170" spans="1:37" s="3" customFormat="1" ht="22.35" customHeight="1" x14ac:dyDescent="0.2">
      <c r="A170" s="333">
        <v>0.79166666666666696</v>
      </c>
      <c r="B170" s="92"/>
      <c r="C170" s="17"/>
      <c r="D170" s="92"/>
      <c r="E170" s="425"/>
      <c r="F170" s="92"/>
      <c r="G170" s="17"/>
      <c r="H170" s="92"/>
      <c r="I170" s="92"/>
      <c r="J170" s="1"/>
      <c r="K170" s="236" t="str">
        <f>K44</f>
        <v>限定</v>
      </c>
      <c r="L170" s="237"/>
      <c r="M170" s="166"/>
      <c r="N170" s="166"/>
      <c r="O170" s="172"/>
      <c r="P170" s="66"/>
      <c r="Q170" s="1"/>
      <c r="Y170" s="4"/>
      <c r="Z170" s="4"/>
      <c r="AB170" s="5"/>
      <c r="AC170" s="5"/>
      <c r="AD170" s="5"/>
      <c r="AE170" s="5"/>
      <c r="AF170" s="141"/>
      <c r="AG170" s="5"/>
      <c r="AH170" s="5"/>
      <c r="AI170" s="7"/>
      <c r="AJ170" s="7"/>
      <c r="AK170" s="7"/>
    </row>
    <row r="171" spans="1:37" s="3" customFormat="1" ht="22.35" customHeight="1" x14ac:dyDescent="0.2">
      <c r="A171" s="18"/>
      <c r="B171" s="272" t="s">
        <v>277</v>
      </c>
      <c r="C171"/>
      <c r="D171" s="117"/>
      <c r="E171" s="425"/>
      <c r="F171" s="281" t="s">
        <v>277</v>
      </c>
      <c r="G171" s="272" t="s">
        <v>277</v>
      </c>
      <c r="H171" s="275" t="s">
        <v>333</v>
      </c>
      <c r="I171" s="274" t="s">
        <v>277</v>
      </c>
      <c r="J171" s="1"/>
      <c r="K171" s="169" t="s">
        <v>218</v>
      </c>
      <c r="L171" s="174">
        <f t="shared" si="24"/>
        <v>0</v>
      </c>
      <c r="M171" s="166"/>
      <c r="N171" s="166"/>
      <c r="O171" s="172"/>
      <c r="P171" s="66"/>
      <c r="Q171" s="1"/>
      <c r="Y171" s="4"/>
      <c r="Z171" s="4"/>
      <c r="AB171" s="5"/>
      <c r="AC171" s="5"/>
      <c r="AD171" s="5"/>
      <c r="AE171" s="5"/>
      <c r="AF171" s="141"/>
      <c r="AG171" s="5"/>
      <c r="AH171" s="5"/>
      <c r="AI171" s="7"/>
      <c r="AJ171" s="7"/>
      <c r="AK171" s="7"/>
    </row>
    <row r="172" spans="1:37" s="3" customFormat="1" ht="22.35" customHeight="1" x14ac:dyDescent="0.2">
      <c r="A172" s="18"/>
      <c r="B172" s="20" t="s">
        <v>4</v>
      </c>
      <c r="C172"/>
      <c r="D172" s="117"/>
      <c r="E172" s="425"/>
      <c r="F172" s="23" t="s">
        <v>19</v>
      </c>
      <c r="G172" s="19" t="s">
        <v>133</v>
      </c>
      <c r="H172" s="315" t="s">
        <v>228</v>
      </c>
      <c r="I172" s="22" t="s">
        <v>16</v>
      </c>
      <c r="J172" s="1"/>
      <c r="K172" s="169" t="s">
        <v>219</v>
      </c>
      <c r="L172" s="174">
        <f t="shared" si="24"/>
        <v>2</v>
      </c>
      <c r="M172" s="166"/>
      <c r="N172" s="166"/>
      <c r="O172" s="172"/>
      <c r="P172" s="66"/>
      <c r="Q172" s="1"/>
      <c r="Y172" s="4"/>
      <c r="Z172" s="4"/>
      <c r="AB172" s="5"/>
      <c r="AC172" s="5"/>
      <c r="AD172" s="5"/>
      <c r="AE172" s="5"/>
      <c r="AF172" s="141"/>
      <c r="AG172" s="5"/>
      <c r="AH172" s="5"/>
      <c r="AI172" s="7"/>
      <c r="AJ172" s="7"/>
      <c r="AK172" s="7"/>
    </row>
    <row r="173" spans="1:37" s="3" customFormat="1" ht="21.75" customHeight="1" x14ac:dyDescent="0.2">
      <c r="A173" s="15"/>
      <c r="B173" s="24" t="s">
        <v>229</v>
      </c>
      <c r="C173"/>
      <c r="D173" s="117"/>
      <c r="E173" s="425"/>
      <c r="F173" s="134" t="s">
        <v>272</v>
      </c>
      <c r="G173" s="225" t="s">
        <v>272</v>
      </c>
      <c r="H173" s="132" t="s">
        <v>261</v>
      </c>
      <c r="I173" s="137" t="s">
        <v>257</v>
      </c>
      <c r="J173" s="1"/>
      <c r="K173" s="169"/>
      <c r="L173" s="174"/>
      <c r="M173" s="166"/>
      <c r="N173" s="166"/>
      <c r="O173" s="172"/>
      <c r="P173" s="66"/>
      <c r="Q173" s="1"/>
      <c r="Y173" s="4"/>
      <c r="Z173" s="4"/>
      <c r="AB173" s="5"/>
      <c r="AC173" s="5"/>
      <c r="AD173" s="5"/>
      <c r="AE173" s="5"/>
      <c r="AF173" s="141"/>
      <c r="AG173" s="5"/>
      <c r="AH173" s="5"/>
      <c r="AI173" s="7"/>
      <c r="AJ173" s="7"/>
      <c r="AK173" s="7"/>
    </row>
    <row r="174" spans="1:37" s="3" customFormat="1" ht="22.35" customHeight="1" x14ac:dyDescent="0.2">
      <c r="A174" s="333">
        <v>0.83333333333333304</v>
      </c>
      <c r="B174" s="283" t="s">
        <v>272</v>
      </c>
      <c r="C174" s="326"/>
      <c r="D174" s="34"/>
      <c r="E174" s="425"/>
      <c r="F174" s="34"/>
      <c r="G174" s="326"/>
      <c r="H174" s="34"/>
      <c r="I174" s="102"/>
      <c r="J174" s="1"/>
      <c r="K174" s="169"/>
      <c r="L174" s="174"/>
      <c r="M174" s="166"/>
      <c r="N174" s="166"/>
      <c r="O174" s="172"/>
      <c r="P174" s="66"/>
      <c r="Q174" s="1"/>
      <c r="Y174" s="4"/>
      <c r="Z174" s="4"/>
      <c r="AB174" s="5"/>
      <c r="AC174" s="5"/>
      <c r="AD174" s="5"/>
      <c r="AE174" s="5"/>
      <c r="AF174" s="141"/>
      <c r="AG174" s="5"/>
      <c r="AH174" s="5"/>
      <c r="AI174" s="7"/>
      <c r="AJ174" s="7"/>
      <c r="AK174" s="7"/>
    </row>
    <row r="175" spans="1:37" s="3" customFormat="1" ht="22.35" customHeight="1" x14ac:dyDescent="0.2">
      <c r="A175" s="18"/>
      <c r="B175" s="34"/>
      <c r="C175" s="326"/>
      <c r="D175" s="34"/>
      <c r="E175" s="425"/>
      <c r="F175" s="34"/>
      <c r="G175" s="326"/>
      <c r="H175" s="34"/>
      <c r="I175" s="102"/>
      <c r="J175" s="1"/>
      <c r="K175" s="169"/>
      <c r="L175" s="174"/>
      <c r="M175" s="166"/>
      <c r="N175" s="166"/>
      <c r="O175" s="172"/>
      <c r="P175" s="66"/>
      <c r="Q175" s="1"/>
      <c r="Y175" s="4"/>
      <c r="Z175" s="4"/>
      <c r="AB175" s="5"/>
      <c r="AC175" s="5"/>
      <c r="AD175" s="5"/>
      <c r="AE175" s="5"/>
      <c r="AF175" s="141"/>
      <c r="AG175" s="5"/>
      <c r="AH175" s="5"/>
      <c r="AI175" s="7"/>
      <c r="AJ175" s="7"/>
      <c r="AK175" s="7"/>
    </row>
    <row r="176" spans="1:37" s="3" customFormat="1" ht="22.35" customHeight="1" thickBot="1" x14ac:dyDescent="0.25">
      <c r="A176" s="18"/>
      <c r="B176" s="34"/>
      <c r="C176" s="326"/>
      <c r="D176" s="34"/>
      <c r="E176" s="425"/>
      <c r="F176" s="34"/>
      <c r="G176" s="326"/>
      <c r="H176" s="34"/>
      <c r="I176" s="109"/>
      <c r="J176" s="1"/>
      <c r="K176" s="169"/>
      <c r="L176" s="174"/>
      <c r="M176" s="166"/>
      <c r="N176" s="166"/>
      <c r="O176" s="172"/>
      <c r="P176" s="66"/>
      <c r="Q176" s="1"/>
      <c r="Y176" s="4"/>
      <c r="Z176" s="4"/>
      <c r="AB176" s="5"/>
      <c r="AC176" s="5"/>
      <c r="AD176" s="5"/>
      <c r="AE176" s="5"/>
      <c r="AF176" s="141"/>
      <c r="AG176" s="5"/>
      <c r="AH176" s="5"/>
      <c r="AI176" s="7"/>
      <c r="AJ176" s="7"/>
      <c r="AK176" s="7"/>
    </row>
    <row r="177" spans="1:37" s="3" customFormat="1" ht="21.75" customHeight="1" thickBot="1" x14ac:dyDescent="0.25">
      <c r="A177" s="127"/>
      <c r="B177" s="92"/>
      <c r="C177" s="96"/>
      <c r="D177" s="92"/>
      <c r="E177" s="425"/>
      <c r="F177" s="92"/>
      <c r="G177" s="17"/>
      <c r="H177" s="92"/>
      <c r="I177" s="94"/>
      <c r="J177" s="1"/>
      <c r="K177" s="243" t="str">
        <f t="shared" si="27"/>
        <v>合計</v>
      </c>
      <c r="L177" s="244">
        <f>SUM(L131:L176)</f>
        <v>33</v>
      </c>
      <c r="M177" s="167"/>
      <c r="N177" s="167"/>
      <c r="O177" s="171"/>
      <c r="P177" s="67"/>
      <c r="Q177" s="1"/>
      <c r="Y177" s="4"/>
      <c r="Z177" s="4"/>
      <c r="AB177" s="5"/>
      <c r="AC177" s="5"/>
      <c r="AD177" s="5"/>
      <c r="AE177" s="5"/>
      <c r="AF177" s="141"/>
      <c r="AG177" s="5"/>
      <c r="AH177" s="5"/>
      <c r="AI177" s="7"/>
      <c r="AJ177" s="7"/>
      <c r="AK177" s="7"/>
    </row>
    <row r="178" spans="1:37" s="3" customFormat="1" ht="22.35" customHeight="1" x14ac:dyDescent="0.2">
      <c r="A178" s="105">
        <v>0.875</v>
      </c>
      <c r="B178" s="274" t="s">
        <v>287</v>
      </c>
      <c r="C178" s="96"/>
      <c r="D178" s="92"/>
      <c r="E178" s="425"/>
      <c r="F178" s="280" t="s">
        <v>287</v>
      </c>
      <c r="G178" s="287" t="s">
        <v>260</v>
      </c>
      <c r="H178" s="295" t="s">
        <v>287</v>
      </c>
      <c r="I178" s="293" t="s">
        <v>260</v>
      </c>
      <c r="J178" s="1"/>
      <c r="K178" s="167"/>
      <c r="L178" s="167"/>
      <c r="M178" s="166"/>
      <c r="N178" s="166"/>
      <c r="O178" s="172"/>
      <c r="P178" s="66"/>
      <c r="Q178" s="1"/>
      <c r="Y178" s="4"/>
      <c r="Z178" s="4"/>
      <c r="AB178" s="5"/>
      <c r="AC178" s="5"/>
      <c r="AD178" s="5"/>
      <c r="AE178" s="5"/>
      <c r="AF178" s="141"/>
      <c r="AG178" s="5"/>
      <c r="AH178" s="5"/>
      <c r="AI178" s="7"/>
      <c r="AJ178" s="7"/>
      <c r="AK178" s="7"/>
    </row>
    <row r="179" spans="1:37" s="3" customFormat="1" ht="22.35" customHeight="1" x14ac:dyDescent="0.2">
      <c r="A179" s="105"/>
      <c r="B179" s="22" t="s">
        <v>16</v>
      </c>
      <c r="C179" s="96"/>
      <c r="D179" s="92"/>
      <c r="E179" s="425"/>
      <c r="F179" s="20" t="s">
        <v>4</v>
      </c>
      <c r="G179" s="147" t="s">
        <v>54</v>
      </c>
      <c r="H179" s="139" t="s">
        <v>59</v>
      </c>
      <c r="I179" s="145" t="s">
        <v>222</v>
      </c>
      <c r="J179" s="1"/>
      <c r="K179" s="166"/>
      <c r="L179" s="166"/>
      <c r="M179" s="166"/>
      <c r="N179" s="166"/>
      <c r="O179" s="172"/>
      <c r="P179" s="66"/>
      <c r="Q179" s="1"/>
      <c r="Y179" s="4"/>
      <c r="Z179" s="4"/>
      <c r="AB179" s="5"/>
      <c r="AC179" s="5"/>
      <c r="AD179" s="5"/>
      <c r="AE179" s="5"/>
      <c r="AF179" s="141"/>
      <c r="AG179" s="5"/>
      <c r="AH179" s="5"/>
      <c r="AI179" s="7"/>
      <c r="AJ179" s="7"/>
      <c r="AK179" s="7"/>
    </row>
    <row r="180" spans="1:37" s="3" customFormat="1" ht="22.35" customHeight="1" x14ac:dyDescent="0.2">
      <c r="A180" s="105"/>
      <c r="B180" s="137" t="s">
        <v>257</v>
      </c>
      <c r="C180" s="96"/>
      <c r="D180" s="92"/>
      <c r="E180" s="425"/>
      <c r="F180" s="24" t="s">
        <v>50</v>
      </c>
      <c r="G180" s="148" t="s">
        <v>259</v>
      </c>
      <c r="H180" s="139" t="s">
        <v>60</v>
      </c>
      <c r="I180" s="145" t="s">
        <v>37</v>
      </c>
      <c r="J180" s="1"/>
      <c r="K180" s="166"/>
      <c r="L180" s="166"/>
      <c r="M180" s="166"/>
      <c r="N180" s="166"/>
      <c r="O180" s="172"/>
      <c r="P180" s="66"/>
      <c r="Q180" s="1"/>
      <c r="Y180" s="4"/>
      <c r="Z180" s="4"/>
      <c r="AB180" s="5"/>
      <c r="AC180" s="5"/>
      <c r="AD180" s="5"/>
      <c r="AE180" s="5"/>
      <c r="AF180" s="141"/>
      <c r="AG180" s="5"/>
      <c r="AH180" s="5"/>
      <c r="AI180" s="7"/>
      <c r="AJ180" s="7"/>
      <c r="AK180" s="7"/>
    </row>
    <row r="181" spans="1:37" s="3" customFormat="1" ht="22.35" customHeight="1" x14ac:dyDescent="0.2">
      <c r="A181" s="13"/>
      <c r="B181" s="117"/>
      <c r="C181" s="120"/>
      <c r="D181" s="15"/>
      <c r="E181" s="425"/>
      <c r="F181" s="283" t="s">
        <v>276</v>
      </c>
      <c r="G181" s="122"/>
      <c r="H181" s="140" t="s">
        <v>259</v>
      </c>
      <c r="I181" s="146" t="s">
        <v>267</v>
      </c>
      <c r="J181" s="1"/>
      <c r="M181" s="166"/>
      <c r="N181" s="166"/>
      <c r="O181" s="172"/>
      <c r="P181" s="66"/>
      <c r="Q181" s="1"/>
      <c r="Y181" s="4"/>
      <c r="Z181" s="4"/>
      <c r="AB181" s="5"/>
      <c r="AC181" s="5"/>
      <c r="AD181" s="5"/>
      <c r="AE181" s="5"/>
      <c r="AF181" s="141"/>
      <c r="AG181" s="5"/>
      <c r="AH181" s="5"/>
      <c r="AI181" s="7"/>
      <c r="AJ181" s="7"/>
      <c r="AK181" s="7"/>
    </row>
    <row r="182" spans="1:37" s="3" customFormat="1" ht="22.35" customHeight="1" x14ac:dyDescent="0.2">
      <c r="A182" s="333">
        <v>0.91666666666666696</v>
      </c>
      <c r="B182" s="122"/>
      <c r="C182" s="234"/>
      <c r="D182" s="122"/>
      <c r="E182" s="425"/>
      <c r="F182" s="122"/>
      <c r="G182" s="325"/>
      <c r="H182" s="122"/>
      <c r="I182" s="102"/>
      <c r="J182" s="1"/>
      <c r="K182" s="166"/>
      <c r="L182" s="166"/>
      <c r="M182" s="166"/>
      <c r="N182" s="166"/>
      <c r="O182" s="172"/>
      <c r="P182" s="66"/>
      <c r="Q182" s="1"/>
      <c r="Y182" s="4"/>
      <c r="Z182" s="4"/>
      <c r="AB182" s="5"/>
      <c r="AC182" s="5"/>
      <c r="AD182" s="5"/>
      <c r="AE182" s="5"/>
      <c r="AF182" s="141"/>
      <c r="AG182" s="5"/>
      <c r="AH182" s="5"/>
      <c r="AI182" s="7"/>
      <c r="AJ182" s="7"/>
      <c r="AK182" s="7"/>
    </row>
    <row r="183" spans="1:37" s="3" customFormat="1" ht="22.35" customHeight="1" x14ac:dyDescent="0.2">
      <c r="A183" s="18"/>
      <c r="B183" s="122"/>
      <c r="C183" s="234"/>
      <c r="D183" s="122"/>
      <c r="E183" s="425"/>
      <c r="F183" s="122"/>
      <c r="G183" s="324"/>
      <c r="H183" s="122"/>
      <c r="I183" s="109"/>
      <c r="J183" s="1"/>
      <c r="K183" s="166"/>
      <c r="L183" s="166"/>
      <c r="M183" s="166"/>
      <c r="N183" s="166"/>
      <c r="O183" s="172"/>
      <c r="P183" s="66"/>
      <c r="Q183" s="1"/>
      <c r="Y183" s="4"/>
      <c r="Z183" s="4"/>
      <c r="AB183" s="5"/>
      <c r="AC183" s="5"/>
      <c r="AD183" s="5"/>
      <c r="AE183" s="5"/>
      <c r="AF183" s="141"/>
      <c r="AG183" s="5"/>
      <c r="AH183" s="5"/>
      <c r="AI183" s="7"/>
      <c r="AJ183" s="7"/>
      <c r="AK183" s="7"/>
    </row>
    <row r="184" spans="1:37" s="3" customFormat="1" ht="22.35" customHeight="1" x14ac:dyDescent="0.2">
      <c r="A184" s="18"/>
      <c r="B184" s="117"/>
      <c r="C184" s="12"/>
      <c r="D184" s="12"/>
      <c r="E184" s="425"/>
      <c r="F184" s="117"/>
      <c r="G184" s="122"/>
      <c r="H184" s="122"/>
      <c r="I184" s="92"/>
      <c r="J184" s="1"/>
      <c r="K184" s="166"/>
      <c r="L184" s="166"/>
      <c r="M184" s="166"/>
      <c r="N184" s="166"/>
      <c r="O184" s="172"/>
      <c r="P184" s="66"/>
      <c r="Q184" s="1"/>
      <c r="Y184" s="4"/>
      <c r="Z184" s="4"/>
      <c r="AB184" s="5"/>
      <c r="AC184" s="5"/>
      <c r="AD184" s="5"/>
      <c r="AE184" s="5"/>
      <c r="AF184" s="141"/>
      <c r="AG184" s="5"/>
      <c r="AH184" s="5"/>
      <c r="AI184" s="7"/>
      <c r="AJ184" s="7"/>
      <c r="AK184" s="7"/>
    </row>
    <row r="185" spans="1:37" s="3" customFormat="1" ht="22.35" customHeight="1" x14ac:dyDescent="0.2">
      <c r="A185" s="127"/>
      <c r="B185" s="339"/>
      <c r="C185" s="336"/>
      <c r="D185" s="336"/>
      <c r="E185" s="427"/>
      <c r="F185" s="338"/>
      <c r="G185" s="338"/>
      <c r="H185" s="338"/>
      <c r="I185" s="340"/>
      <c r="J185" s="1"/>
      <c r="K185" s="166"/>
      <c r="L185" s="166"/>
      <c r="M185" s="166"/>
      <c r="N185" s="166"/>
      <c r="O185" s="172"/>
      <c r="P185" s="66"/>
      <c r="Q185" s="1"/>
      <c r="Y185" s="4"/>
      <c r="Z185" s="4"/>
      <c r="AB185" s="5"/>
      <c r="AC185" s="5"/>
      <c r="AD185" s="5"/>
      <c r="AE185" s="5"/>
      <c r="AF185" s="141"/>
      <c r="AG185" s="5"/>
      <c r="AH185" s="5"/>
      <c r="AI185" s="7"/>
      <c r="AJ185" s="7"/>
      <c r="AK185" s="7"/>
    </row>
    <row r="186" spans="1:37" s="3" customFormat="1" ht="22.35" customHeight="1" x14ac:dyDescent="0.2">
      <c r="A186" s="46"/>
      <c r="B186" s="75"/>
      <c r="C186" s="76"/>
      <c r="D186" s="76"/>
      <c r="E186" s="77"/>
      <c r="F186" s="77"/>
      <c r="G186" s="35"/>
      <c r="H186" s="75"/>
      <c r="I186" s="35"/>
      <c r="J186" s="1"/>
      <c r="K186" s="166"/>
      <c r="L186" s="166"/>
      <c r="M186" s="166"/>
      <c r="N186" s="166"/>
      <c r="O186" s="172"/>
      <c r="P186" s="66"/>
      <c r="Q186" s="1"/>
      <c r="Y186" s="4"/>
      <c r="Z186" s="4"/>
      <c r="AB186" s="5"/>
      <c r="AC186" s="5"/>
      <c r="AD186" s="5"/>
      <c r="AE186" s="5"/>
      <c r="AF186" s="141"/>
      <c r="AG186" s="5"/>
      <c r="AH186" s="5"/>
      <c r="AI186" s="7"/>
      <c r="AJ186" s="7"/>
      <c r="AK186" s="7"/>
    </row>
    <row r="187" spans="1:37" s="3" customFormat="1" ht="41.4" x14ac:dyDescent="0.2">
      <c r="A187" s="1"/>
      <c r="B187" s="2" t="s">
        <v>315</v>
      </c>
      <c r="C187" s="1"/>
      <c r="D187" s="1"/>
      <c r="E187" s="1"/>
      <c r="F187" s="1"/>
      <c r="G187" s="1"/>
      <c r="H187" s="1"/>
      <c r="I187" s="1"/>
      <c r="J187" s="1"/>
      <c r="K187" s="166"/>
      <c r="L187" s="166"/>
      <c r="M187" s="166"/>
      <c r="N187" s="166"/>
      <c r="O187" s="172"/>
      <c r="P187" s="66"/>
      <c r="Q187" s="1"/>
      <c r="Y187" s="4"/>
      <c r="Z187" s="4"/>
      <c r="AB187" s="5"/>
      <c r="AC187" s="5"/>
      <c r="AD187" s="5"/>
      <c r="AE187" s="5"/>
      <c r="AF187" s="141"/>
      <c r="AG187" s="5"/>
      <c r="AH187" s="5"/>
      <c r="AI187" s="7"/>
      <c r="AJ187" s="7"/>
      <c r="AK187" s="7"/>
    </row>
    <row r="188" spans="1:37" ht="19.5" customHeight="1" thickBot="1" x14ac:dyDescent="0.25">
      <c r="B188" s="8"/>
      <c r="K188" s="435" t="s">
        <v>41</v>
      </c>
      <c r="L188" s="435"/>
      <c r="N188" s="430" t="s">
        <v>42</v>
      </c>
      <c r="O188" s="430"/>
      <c r="AF188" s="141"/>
    </row>
    <row r="189" spans="1:37" s="52" customFormat="1" ht="28.35" customHeight="1" thickBot="1" x14ac:dyDescent="0.25">
      <c r="A189" s="78"/>
      <c r="B189" s="369" t="s">
        <v>316</v>
      </c>
      <c r="C189" s="371" t="s">
        <v>318</v>
      </c>
      <c r="D189" s="131" t="s">
        <v>319</v>
      </c>
      <c r="E189" s="131" t="s">
        <v>320</v>
      </c>
      <c r="F189" s="131" t="s">
        <v>321</v>
      </c>
      <c r="G189" s="131" t="s">
        <v>322</v>
      </c>
      <c r="H189" s="131" t="s">
        <v>323</v>
      </c>
      <c r="I189" s="369" t="s">
        <v>317</v>
      </c>
      <c r="K189" s="168" t="s">
        <v>40</v>
      </c>
      <c r="L189" s="173">
        <f>SUM(L236)</f>
        <v>24</v>
      </c>
      <c r="M189" s="167"/>
      <c r="N189" s="248" t="s">
        <v>40</v>
      </c>
      <c r="O189" s="249">
        <f>SUM(O190:O204)</f>
        <v>23</v>
      </c>
      <c r="P189" s="67"/>
      <c r="Q189" s="1"/>
      <c r="R189" s="3"/>
      <c r="S189" s="3"/>
      <c r="T189" s="3"/>
      <c r="U189" s="3"/>
      <c r="V189" s="3"/>
      <c r="W189" s="3"/>
      <c r="X189" s="3"/>
      <c r="Y189" s="4"/>
      <c r="Z189" s="4"/>
      <c r="AA189" s="3"/>
      <c r="AB189" s="5"/>
      <c r="AC189" s="5"/>
      <c r="AD189" s="5"/>
      <c r="AE189" s="5"/>
      <c r="AF189" s="141"/>
      <c r="AG189" s="5"/>
      <c r="AH189" s="5"/>
      <c r="AI189" s="7"/>
      <c r="AJ189" s="7"/>
      <c r="AK189" s="7"/>
    </row>
    <row r="190" spans="1:37" s="53" customFormat="1" ht="22.35" customHeight="1" x14ac:dyDescent="0.2">
      <c r="A190" s="98">
        <v>0.375</v>
      </c>
      <c r="B190" s="130"/>
      <c r="C190" s="389"/>
      <c r="D190" s="421" t="s">
        <v>142</v>
      </c>
      <c r="E190" s="324"/>
      <c r="F190" s="111"/>
      <c r="G190" s="111"/>
      <c r="H190" s="421" t="s">
        <v>142</v>
      </c>
      <c r="I190" s="421" t="s">
        <v>142</v>
      </c>
      <c r="K190" s="170" t="str">
        <f>$K$5</f>
        <v>ベーシックヨガ</v>
      </c>
      <c r="L190" s="175"/>
      <c r="M190" s="167"/>
      <c r="N190" s="174" t="str">
        <f t="shared" ref="N190:N197" si="28">N5</f>
        <v>助供</v>
      </c>
      <c r="O190" s="174">
        <f t="shared" ref="O190:O197" si="29">COUNTIF($B$190:$I$245,"*"&amp;N190&amp;"*")</f>
        <v>7</v>
      </c>
      <c r="P190" s="66"/>
      <c r="Q190" s="1"/>
      <c r="R190" s="3"/>
      <c r="S190" s="3"/>
      <c r="T190" s="3"/>
      <c r="U190" s="3"/>
      <c r="V190" s="3"/>
      <c r="W190" s="3"/>
      <c r="X190" s="3"/>
      <c r="Y190" s="4"/>
      <c r="Z190" s="4"/>
      <c r="AA190" s="3"/>
      <c r="AB190" s="5"/>
      <c r="AC190" s="5"/>
      <c r="AD190" s="5"/>
      <c r="AE190" s="5"/>
      <c r="AF190" s="141"/>
      <c r="AG190" s="5"/>
      <c r="AH190" s="5"/>
      <c r="AI190" s="7"/>
      <c r="AJ190" s="7"/>
      <c r="AK190" s="7"/>
    </row>
    <row r="191" spans="1:37" s="53" customFormat="1" ht="22.35" customHeight="1" x14ac:dyDescent="0.2">
      <c r="A191" s="101"/>
      <c r="B191" s="111"/>
      <c r="C191" s="97"/>
      <c r="D191" s="422"/>
      <c r="E191" s="324"/>
      <c r="F191" s="111"/>
      <c r="G191" s="111"/>
      <c r="H191" s="422"/>
      <c r="I191" s="422"/>
      <c r="K191" s="169" t="str">
        <f t="shared" ref="K191:K213" si="30">K6</f>
        <v>スタンダード</v>
      </c>
      <c r="L191" s="174">
        <f>COUNTIF($B$190:$I$245,"*"&amp;K191&amp;"*")</f>
        <v>3</v>
      </c>
      <c r="M191" s="166"/>
      <c r="N191" s="174" t="str">
        <f t="shared" si="28"/>
        <v>木元</v>
      </c>
      <c r="O191" s="174">
        <f t="shared" si="29"/>
        <v>7</v>
      </c>
      <c r="P191" s="428"/>
      <c r="Q191" s="1"/>
      <c r="R191" s="3"/>
      <c r="S191" s="3"/>
      <c r="T191" s="3"/>
      <c r="U191" s="3"/>
      <c r="V191" s="3"/>
      <c r="W191" s="3"/>
      <c r="X191" s="3"/>
      <c r="Y191" s="4"/>
      <c r="Z191" s="4"/>
      <c r="AA191" s="3"/>
      <c r="AB191" s="5"/>
      <c r="AC191" s="5"/>
      <c r="AD191" s="5"/>
      <c r="AE191" s="5"/>
      <c r="AF191" s="141"/>
      <c r="AG191" s="5"/>
      <c r="AH191" s="5"/>
      <c r="AI191" s="7"/>
      <c r="AJ191" s="7"/>
      <c r="AK191" s="7"/>
    </row>
    <row r="192" spans="1:37" ht="22.35" customHeight="1" x14ac:dyDescent="0.2">
      <c r="A192" s="13"/>
      <c r="B192" s="94"/>
      <c r="C192" s="235"/>
      <c r="D192" s="422"/>
      <c r="E192" s="324"/>
      <c r="F192" s="16"/>
      <c r="G192" s="16"/>
      <c r="H192" s="422"/>
      <c r="I192" s="422"/>
      <c r="K192" s="169" t="str">
        <f t="shared" si="30"/>
        <v>アロマ</v>
      </c>
      <c r="L192" s="174">
        <f>COUNTIF($B$190:$I$245,"*"&amp;K192&amp;"*")</f>
        <v>2</v>
      </c>
      <c r="N192" s="174" t="str">
        <f t="shared" si="28"/>
        <v>川元</v>
      </c>
      <c r="O192" s="174">
        <f t="shared" si="29"/>
        <v>6</v>
      </c>
      <c r="P192" s="428"/>
      <c r="AF192" s="141"/>
    </row>
    <row r="193" spans="1:32" ht="22.35" customHeight="1" x14ac:dyDescent="0.2">
      <c r="A193" s="103"/>
      <c r="B193" s="92"/>
      <c r="C193" s="390"/>
      <c r="D193" s="422"/>
      <c r="E193" s="323"/>
      <c r="F193" s="92"/>
      <c r="G193" s="92"/>
      <c r="H193" s="422"/>
      <c r="I193" s="422"/>
      <c r="K193" s="169" t="str">
        <f t="shared" si="30"/>
        <v>RELAX ６０</v>
      </c>
      <c r="L193" s="174">
        <f>COUNTIF($B$190:$I$245,"*"&amp;K193&amp;"*")</f>
        <v>0</v>
      </c>
      <c r="N193" s="174" t="str">
        <f t="shared" si="28"/>
        <v>田中</v>
      </c>
      <c r="O193" s="174">
        <f t="shared" si="29"/>
        <v>2</v>
      </c>
      <c r="AF193" s="141"/>
    </row>
    <row r="194" spans="1:32" ht="22.35" customHeight="1" x14ac:dyDescent="0.2">
      <c r="A194" s="105">
        <v>0.41666666666666702</v>
      </c>
      <c r="B194" s="92"/>
      <c r="C194" s="58"/>
      <c r="D194" s="422"/>
      <c r="E194" s="323"/>
      <c r="F194" s="92"/>
      <c r="G194" s="92"/>
      <c r="H194" s="422"/>
      <c r="I194" s="422"/>
      <c r="K194" s="169" t="str">
        <f t="shared" si="30"/>
        <v>ディープ</v>
      </c>
      <c r="L194" s="174">
        <f>COUNTIF($B$190:$I$245,"*"&amp;K194&amp;"*")</f>
        <v>1</v>
      </c>
      <c r="N194" s="174" t="str">
        <f t="shared" si="28"/>
        <v>久保</v>
      </c>
      <c r="O194" s="174">
        <f t="shared" si="29"/>
        <v>0</v>
      </c>
      <c r="P194" s="428"/>
      <c r="AF194" s="141"/>
    </row>
    <row r="195" spans="1:32" ht="22.35" customHeight="1" x14ac:dyDescent="0.2">
      <c r="A195" s="105"/>
      <c r="B195" s="92"/>
      <c r="C195" s="58"/>
      <c r="D195" s="422"/>
      <c r="E195" s="323"/>
      <c r="F195" s="92"/>
      <c r="G195" s="92"/>
      <c r="H195" s="422"/>
      <c r="I195" s="422"/>
      <c r="K195" s="170" t="str">
        <f t="shared" si="30"/>
        <v>ステップアップ</v>
      </c>
      <c r="L195" s="175"/>
      <c r="N195" s="174" t="str">
        <f t="shared" si="28"/>
        <v>未定</v>
      </c>
      <c r="O195" s="174">
        <f t="shared" si="29"/>
        <v>1</v>
      </c>
      <c r="P195" s="428"/>
      <c r="AF195" s="141"/>
    </row>
    <row r="196" spans="1:32" ht="22.35" customHeight="1" x14ac:dyDescent="0.2">
      <c r="A196" s="13"/>
      <c r="B196" s="294" t="s">
        <v>289</v>
      </c>
      <c r="C196" s="292" t="s">
        <v>334</v>
      </c>
      <c r="D196" s="422"/>
      <c r="E196" s="373" t="s">
        <v>271</v>
      </c>
      <c r="F196" s="281" t="s">
        <v>271</v>
      </c>
      <c r="G196" s="274" t="s">
        <v>271</v>
      </c>
      <c r="H196" s="422"/>
      <c r="I196" s="422"/>
      <c r="K196" s="169" t="str">
        <f t="shared" si="30"/>
        <v>アドバンス</v>
      </c>
      <c r="L196" s="174">
        <f t="shared" ref="L196:L201" si="31">COUNTIF($B$190:$I$245,"*"&amp;K196&amp;"*")</f>
        <v>0</v>
      </c>
      <c r="N196" s="174">
        <f t="shared" si="28"/>
        <v>0</v>
      </c>
      <c r="O196" s="174">
        <f t="shared" si="29"/>
        <v>0</v>
      </c>
      <c r="P196" s="428"/>
      <c r="AF196" s="141"/>
    </row>
    <row r="197" spans="1:32" ht="22.35" customHeight="1" x14ac:dyDescent="0.2">
      <c r="A197" s="106"/>
      <c r="B197" s="143" t="s">
        <v>7</v>
      </c>
      <c r="C197" s="208" t="s">
        <v>23</v>
      </c>
      <c r="D197" s="422"/>
      <c r="E197" s="374" t="s">
        <v>4</v>
      </c>
      <c r="F197" s="23" t="s">
        <v>8</v>
      </c>
      <c r="G197" s="380" t="s">
        <v>20</v>
      </c>
      <c r="H197" s="422"/>
      <c r="I197" s="422"/>
      <c r="K197" s="169" t="str">
        <f t="shared" si="30"/>
        <v>はじめての</v>
      </c>
      <c r="L197" s="174">
        <f t="shared" si="31"/>
        <v>1</v>
      </c>
      <c r="N197" s="174">
        <f t="shared" si="28"/>
        <v>0</v>
      </c>
      <c r="O197" s="174">
        <f t="shared" si="29"/>
        <v>0</v>
      </c>
      <c r="P197" s="428"/>
      <c r="AF197" s="141"/>
    </row>
    <row r="198" spans="1:32" ht="22.35" customHeight="1" x14ac:dyDescent="0.2">
      <c r="A198" s="107">
        <v>0.45833333333333298</v>
      </c>
      <c r="B198" s="144" t="s">
        <v>261</v>
      </c>
      <c r="C198" s="209" t="s">
        <v>313</v>
      </c>
      <c r="D198" s="422"/>
      <c r="E198" s="375" t="s">
        <v>50</v>
      </c>
      <c r="F198" s="134" t="s">
        <v>276</v>
      </c>
      <c r="G198" s="381" t="s">
        <v>280</v>
      </c>
      <c r="H198" s="422"/>
      <c r="I198" s="422"/>
      <c r="K198" s="169" t="str">
        <f t="shared" si="30"/>
        <v>Advance</v>
      </c>
      <c r="L198" s="174">
        <f t="shared" si="31"/>
        <v>1</v>
      </c>
      <c r="N198" s="172"/>
      <c r="AF198" s="141"/>
    </row>
    <row r="199" spans="1:32" ht="22.35" customHeight="1" x14ac:dyDescent="0.2">
      <c r="A199" s="105"/>
      <c r="B199" s="20"/>
      <c r="C199" s="71"/>
      <c r="D199" s="422"/>
      <c r="E199" s="376" t="s">
        <v>272</v>
      </c>
      <c r="F199" s="20"/>
      <c r="G199" s="20"/>
      <c r="H199" s="422"/>
      <c r="I199" s="422"/>
      <c r="K199" s="169" t="str">
        <f t="shared" si="30"/>
        <v>EXパワー</v>
      </c>
      <c r="L199" s="174">
        <f t="shared" si="31"/>
        <v>0</v>
      </c>
      <c r="N199" s="172"/>
      <c r="AF199" s="141"/>
    </row>
    <row r="200" spans="1:32" ht="22.35" customHeight="1" x14ac:dyDescent="0.2">
      <c r="A200" s="105"/>
      <c r="B200" s="91"/>
      <c r="C200" s="27"/>
      <c r="D200" s="422"/>
      <c r="E200" s="377"/>
      <c r="F200" s="91"/>
      <c r="G200" s="91"/>
      <c r="H200" s="422"/>
      <c r="I200" s="422"/>
      <c r="K200" s="169" t="str">
        <f t="shared" si="30"/>
        <v>FIRE</v>
      </c>
      <c r="L200" s="174">
        <f t="shared" si="31"/>
        <v>0</v>
      </c>
      <c r="N200" s="172"/>
      <c r="AF200" s="141"/>
    </row>
    <row r="201" spans="1:32" ht="22.35" customHeight="1" x14ac:dyDescent="0.2">
      <c r="A201" s="108"/>
      <c r="B201" s="93"/>
      <c r="C201" s="27"/>
      <c r="D201" s="422"/>
      <c r="E201" s="378"/>
      <c r="F201" s="93"/>
      <c r="G201" s="93"/>
      <c r="H201" s="422"/>
      <c r="I201" s="422"/>
      <c r="K201" s="169" t="str">
        <f t="shared" si="30"/>
        <v>WATER</v>
      </c>
      <c r="L201" s="174">
        <f t="shared" si="31"/>
        <v>0</v>
      </c>
      <c r="N201" s="172"/>
      <c r="AF201" s="141"/>
    </row>
    <row r="202" spans="1:32" ht="22.35" customHeight="1" x14ac:dyDescent="0.2">
      <c r="A202" s="107">
        <v>0.5</v>
      </c>
      <c r="B202" s="327"/>
      <c r="C202" s="3"/>
      <c r="D202" s="422"/>
      <c r="E202" s="379"/>
      <c r="F202" s="327"/>
      <c r="G202" s="327"/>
      <c r="H202" s="422"/>
      <c r="I202" s="422"/>
      <c r="K202" s="170" t="str">
        <f t="shared" si="30"/>
        <v>ダイエット・エクササイズ</v>
      </c>
      <c r="L202" s="175"/>
      <c r="N202" s="172"/>
      <c r="AF202" s="141"/>
    </row>
    <row r="203" spans="1:32" ht="22.35" customHeight="1" x14ac:dyDescent="0.2">
      <c r="A203" s="105"/>
      <c r="B203" s="274" t="s">
        <v>275</v>
      </c>
      <c r="C203" s="391" t="s">
        <v>298</v>
      </c>
      <c r="D203" s="422"/>
      <c r="E203" s="286" t="s">
        <v>275</v>
      </c>
      <c r="F203" s="274" t="s">
        <v>275</v>
      </c>
      <c r="G203" s="391" t="s">
        <v>298</v>
      </c>
      <c r="H203" s="422"/>
      <c r="I203" s="422"/>
      <c r="K203" s="169" t="str">
        <f t="shared" si="30"/>
        <v>セルトル</v>
      </c>
      <c r="L203" s="174">
        <f>COUNTIF($B$190:$I$245,"*"&amp;K203&amp;"*")</f>
        <v>1</v>
      </c>
      <c r="N203" s="172"/>
      <c r="AF203" s="141"/>
    </row>
    <row r="204" spans="1:32" ht="22.35" customHeight="1" x14ac:dyDescent="0.2">
      <c r="A204" s="105"/>
      <c r="B204" s="380" t="s">
        <v>20</v>
      </c>
      <c r="C204" s="139" t="s">
        <v>59</v>
      </c>
      <c r="D204" s="422"/>
      <c r="E204" s="30" t="s">
        <v>143</v>
      </c>
      <c r="F204" s="22" t="s">
        <v>16</v>
      </c>
      <c r="G204" s="392" t="s">
        <v>53</v>
      </c>
      <c r="H204" s="422"/>
      <c r="I204" s="422"/>
      <c r="K204" s="169" t="str">
        <f t="shared" si="30"/>
        <v>背中美人</v>
      </c>
      <c r="L204" s="174">
        <f>COUNTIF($B$190:$I$245,"*"&amp;K204&amp;"*")</f>
        <v>3</v>
      </c>
      <c r="N204" s="172"/>
      <c r="AF204" s="141"/>
    </row>
    <row r="205" spans="1:32" ht="22.35" customHeight="1" x14ac:dyDescent="0.2">
      <c r="A205" s="108"/>
      <c r="B205" s="381" t="s">
        <v>272</v>
      </c>
      <c r="C205" s="139" t="s">
        <v>60</v>
      </c>
      <c r="D205" s="422"/>
      <c r="E205" s="226" t="s">
        <v>274</v>
      </c>
      <c r="F205" s="137" t="s">
        <v>257</v>
      </c>
      <c r="G205" s="393" t="s">
        <v>267</v>
      </c>
      <c r="H205" s="422"/>
      <c r="I205" s="422"/>
      <c r="K205" s="169" t="str">
        <f t="shared" si="30"/>
        <v>ダイエット</v>
      </c>
      <c r="L205" s="174">
        <f>COUNTIF($B$190:$I$245,"*"&amp;K205&amp;"*")-L206-L218</f>
        <v>0</v>
      </c>
      <c r="AF205" s="141"/>
    </row>
    <row r="206" spans="1:32" ht="22.35" customHeight="1" x14ac:dyDescent="0.2">
      <c r="A206" s="107">
        <v>0.54166666666666696</v>
      </c>
      <c r="B206" s="93"/>
      <c r="C206" s="140" t="s">
        <v>259</v>
      </c>
      <c r="D206" s="422"/>
      <c r="E206" s="378"/>
      <c r="F206" s="93"/>
      <c r="G206" s="93"/>
      <c r="H206" s="422"/>
      <c r="I206" s="422"/>
      <c r="K206" s="169" t="str">
        <f t="shared" si="30"/>
        <v>痩せる</v>
      </c>
      <c r="L206" s="174">
        <f t="shared" ref="L206:L218" si="32">COUNTIF($B$190:$I$245,"*"&amp;K206&amp;"*")</f>
        <v>1</v>
      </c>
      <c r="AF206" s="141"/>
    </row>
    <row r="207" spans="1:32" ht="22.35" customHeight="1" x14ac:dyDescent="0.2">
      <c r="A207" s="105"/>
      <c r="B207" s="327"/>
      <c r="C207" s="33"/>
      <c r="D207" s="422"/>
      <c r="E207" s="379"/>
      <c r="F207" s="327"/>
      <c r="G207" s="327"/>
      <c r="H207" s="422"/>
      <c r="I207" s="422"/>
      <c r="K207" s="169" t="str">
        <f t="shared" si="30"/>
        <v>スリム</v>
      </c>
      <c r="L207" s="174">
        <f t="shared" si="32"/>
        <v>0</v>
      </c>
      <c r="AF207" s="141"/>
    </row>
    <row r="208" spans="1:32" ht="22.35" customHeight="1" x14ac:dyDescent="0.2">
      <c r="A208" s="105"/>
      <c r="B208" s="91"/>
      <c r="C208" s="33"/>
      <c r="D208" s="422"/>
      <c r="E208" s="377"/>
      <c r="F208" s="91"/>
      <c r="G208" s="91"/>
      <c r="H208" s="422"/>
      <c r="I208" s="422"/>
      <c r="K208" s="169" t="str">
        <f t="shared" si="30"/>
        <v>ホットピラティス</v>
      </c>
      <c r="L208" s="174">
        <f t="shared" si="32"/>
        <v>1</v>
      </c>
      <c r="R208" s="116"/>
      <c r="AF208" s="141"/>
    </row>
    <row r="209" spans="1:37" ht="22.35" customHeight="1" x14ac:dyDescent="0.2">
      <c r="A209" s="105"/>
      <c r="B209" s="91"/>
      <c r="C209" s="33"/>
      <c r="D209" s="422"/>
      <c r="E209" s="377"/>
      <c r="F209" s="91"/>
      <c r="G209" s="91"/>
      <c r="H209" s="422"/>
      <c r="I209" s="422"/>
      <c r="K209" s="169" t="str">
        <f t="shared" si="30"/>
        <v>もも尻</v>
      </c>
      <c r="L209" s="174">
        <f t="shared" ref="L209:L215" si="33">COUNTIF($B$190:$I$245,"*"&amp;K209&amp;"*")</f>
        <v>0</v>
      </c>
      <c r="R209" s="116"/>
      <c r="AF209" s="141"/>
    </row>
    <row r="210" spans="1:37" s="5" customFormat="1" ht="22.35" customHeight="1" x14ac:dyDescent="0.2">
      <c r="A210" s="107">
        <v>0.58333333333333304</v>
      </c>
      <c r="B210" s="295" t="s">
        <v>273</v>
      </c>
      <c r="C210" s="394" t="s">
        <v>273</v>
      </c>
      <c r="D210" s="422"/>
      <c r="E210" s="274" t="s">
        <v>273</v>
      </c>
      <c r="F210" s="275" t="s">
        <v>312</v>
      </c>
      <c r="G210" s="272" t="s">
        <v>273</v>
      </c>
      <c r="H210" s="422"/>
      <c r="I210" s="422"/>
      <c r="J210" s="1"/>
      <c r="K210" s="169" t="str">
        <f t="shared" si="30"/>
        <v>Beat</v>
      </c>
      <c r="L210" s="174">
        <f>COUNTIF($B$190:$I$245,"*"&amp;K210&amp;"*")-L213</f>
        <v>0</v>
      </c>
      <c r="M210" s="166"/>
      <c r="N210" s="166"/>
      <c r="O210" s="172"/>
      <c r="P210" s="66"/>
      <c r="Q210" s="1"/>
      <c r="R210" s="32"/>
      <c r="S210" s="3"/>
      <c r="T210" s="3"/>
      <c r="U210" s="3"/>
      <c r="V210" s="3"/>
      <c r="W210" s="3"/>
      <c r="X210" s="3"/>
      <c r="Y210" s="4"/>
      <c r="Z210" s="4"/>
      <c r="AA210" s="3"/>
      <c r="AF210" s="141"/>
      <c r="AI210" s="7"/>
      <c r="AJ210" s="7"/>
      <c r="AK210" s="7"/>
    </row>
    <row r="211" spans="1:37" s="5" customFormat="1" ht="22.35" customHeight="1" x14ac:dyDescent="0.2">
      <c r="A211" s="105"/>
      <c r="B211" s="133" t="s">
        <v>216</v>
      </c>
      <c r="C211" s="395" t="s">
        <v>133</v>
      </c>
      <c r="D211" s="422"/>
      <c r="E211" s="380" t="s">
        <v>20</v>
      </c>
      <c r="F211" s="315" t="s">
        <v>228</v>
      </c>
      <c r="G211" s="19" t="s">
        <v>133</v>
      </c>
      <c r="H211" s="422"/>
      <c r="I211" s="422"/>
      <c r="J211" s="1"/>
      <c r="K211" s="169" t="str">
        <f t="shared" si="30"/>
        <v>SUMO</v>
      </c>
      <c r="L211" s="174">
        <f t="shared" si="33"/>
        <v>0</v>
      </c>
      <c r="M211" s="166"/>
      <c r="N211" s="166"/>
      <c r="O211" s="172"/>
      <c r="P211" s="66"/>
      <c r="Q211" s="1"/>
      <c r="R211" s="32"/>
      <c r="S211" s="3"/>
      <c r="T211" s="3"/>
      <c r="U211" s="3"/>
      <c r="V211" s="3"/>
      <c r="W211" s="3"/>
      <c r="X211" s="3"/>
      <c r="Y211" s="4"/>
      <c r="Z211" s="4"/>
      <c r="AA211" s="3"/>
      <c r="AF211" s="141"/>
      <c r="AI211" s="7"/>
      <c r="AJ211" s="7"/>
      <c r="AK211" s="7"/>
    </row>
    <row r="212" spans="1:37" s="5" customFormat="1" ht="22.35" customHeight="1" x14ac:dyDescent="0.2">
      <c r="A212" s="105"/>
      <c r="B212" s="134" t="s">
        <v>276</v>
      </c>
      <c r="C212" s="396" t="s">
        <v>272</v>
      </c>
      <c r="D212" s="422"/>
      <c r="E212" s="381" t="s">
        <v>280</v>
      </c>
      <c r="F212" s="132" t="s">
        <v>261</v>
      </c>
      <c r="G212" s="225" t="s">
        <v>325</v>
      </c>
      <c r="H212" s="422"/>
      <c r="I212" s="422"/>
      <c r="J212" s="1"/>
      <c r="K212" s="169" t="str">
        <f t="shared" si="30"/>
        <v>Feel</v>
      </c>
      <c r="L212" s="174">
        <f t="shared" si="33"/>
        <v>0</v>
      </c>
      <c r="M212" s="166"/>
      <c r="N212" s="166"/>
      <c r="O212" s="172"/>
      <c r="P212" s="66"/>
      <c r="Q212" s="1"/>
      <c r="R212" s="3"/>
      <c r="S212" s="3"/>
      <c r="T212" s="3"/>
      <c r="U212" s="3"/>
      <c r="V212" s="3"/>
      <c r="W212" s="3"/>
      <c r="X212" s="3"/>
      <c r="Y212" s="4"/>
      <c r="Z212" s="4"/>
      <c r="AA212" s="3"/>
      <c r="AF212" s="141"/>
      <c r="AI212" s="7"/>
      <c r="AJ212" s="7"/>
      <c r="AK212" s="7"/>
    </row>
    <row r="213" spans="1:37" s="5" customFormat="1" ht="22.35" customHeight="1" x14ac:dyDescent="0.2">
      <c r="A213" s="108"/>
      <c r="B213" s="402"/>
      <c r="C213" s="4"/>
      <c r="D213" s="422"/>
      <c r="E213" s="377"/>
      <c r="F213" s="91"/>
      <c r="G213" s="91"/>
      <c r="H213" s="422"/>
      <c r="I213" s="422"/>
      <c r="J213" s="1"/>
      <c r="K213" s="169" t="str">
        <f t="shared" si="30"/>
        <v>HIIT</v>
      </c>
      <c r="L213" s="174">
        <f t="shared" si="33"/>
        <v>0</v>
      </c>
      <c r="M213" s="166"/>
      <c r="N213" s="166"/>
      <c r="O213" s="172"/>
      <c r="P213" s="66"/>
      <c r="Q213" s="1"/>
      <c r="R213" s="3"/>
      <c r="S213" s="3"/>
      <c r="T213" s="3"/>
      <c r="U213" s="3"/>
      <c r="V213" s="3"/>
      <c r="W213" s="3"/>
      <c r="X213" s="3"/>
      <c r="Y213" s="4"/>
      <c r="Z213" s="4"/>
      <c r="AA213" s="3"/>
      <c r="AF213" s="141"/>
      <c r="AI213" s="7"/>
      <c r="AJ213" s="7"/>
      <c r="AK213" s="7"/>
    </row>
    <row r="214" spans="1:37" s="5" customFormat="1" ht="22.35" customHeight="1" x14ac:dyDescent="0.2">
      <c r="A214" s="107">
        <v>0.625</v>
      </c>
      <c r="B214" s="94"/>
      <c r="C214" s="58"/>
      <c r="D214" s="422"/>
      <c r="E214" s="382"/>
      <c r="F214" s="94"/>
      <c r="G214" s="94"/>
      <c r="H214" s="422"/>
      <c r="I214" s="422"/>
      <c r="J214" s="1"/>
      <c r="K214" s="169" t="s">
        <v>225</v>
      </c>
      <c r="L214" s="174">
        <f t="shared" si="33"/>
        <v>1</v>
      </c>
      <c r="M214" s="166"/>
      <c r="N214" s="166"/>
      <c r="O214" s="172"/>
      <c r="P214" s="66"/>
      <c r="Q214" s="1"/>
      <c r="R214" s="3"/>
      <c r="S214" s="3"/>
      <c r="T214" s="3"/>
      <c r="U214" s="3"/>
      <c r="V214" s="3"/>
      <c r="W214" s="3"/>
      <c r="X214" s="3"/>
      <c r="Y214" s="4"/>
      <c r="Z214" s="4"/>
      <c r="AA214" s="3"/>
      <c r="AF214" s="141"/>
      <c r="AI214" s="7"/>
      <c r="AJ214" s="7"/>
      <c r="AK214" s="7"/>
    </row>
    <row r="215" spans="1:37" s="5" customFormat="1" ht="22.35" customHeight="1" x14ac:dyDescent="0.2">
      <c r="A215" s="105"/>
      <c r="B215" s="94"/>
      <c r="C215" s="58"/>
      <c r="D215" s="422"/>
      <c r="E215" s="382"/>
      <c r="F215" s="94"/>
      <c r="G215" s="94"/>
      <c r="H215" s="422"/>
      <c r="I215" s="422"/>
      <c r="J215" s="1"/>
      <c r="K215" s="169" t="s">
        <v>234</v>
      </c>
      <c r="L215" s="174">
        <f t="shared" si="33"/>
        <v>1</v>
      </c>
      <c r="M215" s="166"/>
      <c r="N215" s="166"/>
      <c r="O215" s="172"/>
      <c r="P215" s="66"/>
      <c r="Q215" s="1"/>
      <c r="R215" s="3"/>
      <c r="S215" s="3"/>
      <c r="T215" s="3"/>
      <c r="U215" s="3"/>
      <c r="V215" s="3"/>
      <c r="W215" s="3"/>
      <c r="X215" s="3"/>
      <c r="Y215" s="4"/>
      <c r="Z215" s="4"/>
      <c r="AA215" s="3"/>
      <c r="AF215" s="141"/>
      <c r="AI215" s="7"/>
      <c r="AJ215" s="7"/>
      <c r="AK215" s="7"/>
    </row>
    <row r="216" spans="1:37" s="5" customFormat="1" ht="22.35" customHeight="1" x14ac:dyDescent="0.2">
      <c r="A216" s="105"/>
      <c r="B216" s="319"/>
      <c r="C216" s="58"/>
      <c r="D216" s="422"/>
      <c r="E216" s="383"/>
      <c r="F216" s="319"/>
      <c r="G216" s="319"/>
      <c r="H216" s="422"/>
      <c r="I216" s="422"/>
      <c r="J216" s="1"/>
      <c r="K216" s="169" t="str">
        <f t="shared" ref="K216:K223" si="34">K31</f>
        <v>マーシャル</v>
      </c>
      <c r="L216" s="174">
        <f t="shared" si="32"/>
        <v>0</v>
      </c>
      <c r="M216" s="166"/>
      <c r="N216" s="166"/>
      <c r="O216" s="172"/>
      <c r="P216" s="66"/>
      <c r="Q216" s="1"/>
      <c r="R216" s="3"/>
      <c r="S216" s="3"/>
      <c r="T216" s="3"/>
      <c r="U216" s="3"/>
      <c r="V216" s="3"/>
      <c r="W216" s="3"/>
      <c r="X216" s="3"/>
      <c r="Y216" s="4"/>
      <c r="Z216" s="4"/>
      <c r="AA216" s="3"/>
      <c r="AF216" s="141"/>
      <c r="AI216" s="7"/>
      <c r="AJ216" s="7"/>
      <c r="AK216" s="7"/>
    </row>
    <row r="217" spans="1:37" s="5" customFormat="1" ht="22.35" customHeight="1" x14ac:dyDescent="0.2">
      <c r="A217" s="105"/>
      <c r="B217" s="281" t="s">
        <v>282</v>
      </c>
      <c r="C217" s="275" t="s">
        <v>282</v>
      </c>
      <c r="D217" s="422"/>
      <c r="E217" s="383"/>
      <c r="F217" s="319"/>
      <c r="G217" s="228" t="s">
        <v>327</v>
      </c>
      <c r="H217" s="422"/>
      <c r="I217" s="422"/>
      <c r="J217" s="1"/>
      <c r="K217" s="169" t="str">
        <f t="shared" si="34"/>
        <v>サーキット</v>
      </c>
      <c r="L217" s="174">
        <f t="shared" si="32"/>
        <v>0</v>
      </c>
      <c r="M217" s="166"/>
      <c r="N217" s="166"/>
      <c r="O217" s="172"/>
      <c r="P217" s="66"/>
      <c r="Q217" s="1"/>
      <c r="R217" s="3"/>
      <c r="S217" s="3"/>
      <c r="T217" s="3"/>
      <c r="U217" s="3"/>
      <c r="V217" s="3"/>
      <c r="W217" s="3"/>
      <c r="X217" s="3"/>
      <c r="Y217" s="4"/>
      <c r="Z217" s="4"/>
      <c r="AA217" s="3"/>
      <c r="AF217" s="141"/>
      <c r="AI217" s="7"/>
      <c r="AJ217" s="7"/>
      <c r="AK217" s="7"/>
    </row>
    <row r="218" spans="1:37" s="5" customFormat="1" ht="22.35" customHeight="1" x14ac:dyDescent="0.2">
      <c r="A218" s="107">
        <v>0.66666666666666696</v>
      </c>
      <c r="B218" s="23" t="s">
        <v>19</v>
      </c>
      <c r="C218" s="315" t="s">
        <v>232</v>
      </c>
      <c r="D218" s="422"/>
      <c r="E218" s="374"/>
      <c r="F218" s="20"/>
      <c r="G218" s="229" t="s">
        <v>137</v>
      </c>
      <c r="H218" s="422"/>
      <c r="I218" s="422"/>
      <c r="J218" s="1"/>
      <c r="K218" s="169" t="str">
        <f t="shared" si="34"/>
        <v>ホットボクサ</v>
      </c>
      <c r="L218" s="174">
        <f t="shared" si="32"/>
        <v>0</v>
      </c>
      <c r="M218" s="166"/>
      <c r="N218" s="166"/>
      <c r="O218" s="172"/>
      <c r="P218" s="66"/>
      <c r="Q218" s="1"/>
      <c r="R218" s="3"/>
      <c r="S218" s="3"/>
      <c r="T218" s="3"/>
      <c r="U218" s="3"/>
      <c r="V218" s="3"/>
      <c r="W218" s="3"/>
      <c r="X218" s="3"/>
      <c r="Y218" s="4"/>
      <c r="Z218" s="4"/>
      <c r="AA218" s="3"/>
      <c r="AF218" s="141"/>
      <c r="AI218" s="7"/>
      <c r="AJ218" s="7"/>
      <c r="AK218" s="7"/>
    </row>
    <row r="219" spans="1:37" s="5" customFormat="1" ht="22.35" customHeight="1" x14ac:dyDescent="0.2">
      <c r="A219" s="18"/>
      <c r="B219" s="134" t="s">
        <v>272</v>
      </c>
      <c r="C219" s="132" t="s">
        <v>313</v>
      </c>
      <c r="D219" s="422"/>
      <c r="E219" s="382"/>
      <c r="F219" s="94"/>
      <c r="G219" s="230" t="s">
        <v>138</v>
      </c>
      <c r="H219" s="422"/>
      <c r="I219" s="422"/>
      <c r="J219" s="1"/>
      <c r="K219" s="236" t="str">
        <f t="shared" si="34"/>
        <v>健康美容</v>
      </c>
      <c r="L219" s="237"/>
      <c r="M219" s="166"/>
      <c r="N219" s="166"/>
      <c r="O219" s="172"/>
      <c r="P219" s="66"/>
      <c r="Q219" s="1"/>
      <c r="R219" s="3"/>
      <c r="S219" s="3"/>
      <c r="T219" s="3"/>
      <c r="U219" s="3"/>
      <c r="V219" s="3"/>
      <c r="W219" s="3"/>
      <c r="X219" s="3"/>
      <c r="Y219" s="4"/>
      <c r="Z219" s="4"/>
      <c r="AA219" s="3"/>
      <c r="AF219" s="141"/>
      <c r="AI219" s="7"/>
      <c r="AJ219" s="7"/>
      <c r="AK219" s="7"/>
    </row>
    <row r="220" spans="1:37" s="5" customFormat="1" ht="22.35" customHeight="1" x14ac:dyDescent="0.2">
      <c r="A220" s="105"/>
      <c r="B220" s="94"/>
      <c r="C220" s="33"/>
      <c r="D220" s="422"/>
      <c r="E220" s="382"/>
      <c r="F220" s="94"/>
      <c r="G220" s="230" t="s">
        <v>139</v>
      </c>
      <c r="H220" s="422"/>
      <c r="I220" s="422"/>
      <c r="J220" s="1"/>
      <c r="K220" s="169" t="str">
        <f t="shared" si="34"/>
        <v>リンパ</v>
      </c>
      <c r="L220" s="174">
        <f t="shared" ref="L220:L231" si="35">COUNTIF($B$190:$I$245,"*"&amp;K220&amp;"*")</f>
        <v>1</v>
      </c>
      <c r="M220" s="166"/>
      <c r="N220" s="166"/>
      <c r="O220" s="172"/>
      <c r="P220" s="66"/>
      <c r="Q220" s="1"/>
      <c r="R220" s="3"/>
      <c r="S220" s="3"/>
      <c r="T220" s="3"/>
      <c r="U220" s="3"/>
      <c r="V220" s="3"/>
      <c r="W220" s="3"/>
      <c r="X220" s="3"/>
      <c r="Y220" s="4"/>
      <c r="Z220" s="4"/>
      <c r="AA220" s="3"/>
      <c r="AF220" s="141"/>
      <c r="AI220" s="7"/>
      <c r="AJ220" s="7"/>
      <c r="AK220" s="7"/>
    </row>
    <row r="221" spans="1:37" s="5" customFormat="1" ht="22.35" customHeight="1" x14ac:dyDescent="0.2">
      <c r="A221" s="105"/>
      <c r="B221" s="328"/>
      <c r="C221" s="33"/>
      <c r="D221" s="422"/>
      <c r="E221" s="384"/>
      <c r="F221" s="328"/>
      <c r="G221" s="231" t="s">
        <v>272</v>
      </c>
      <c r="H221" s="422"/>
      <c r="I221" s="422"/>
      <c r="J221" s="1"/>
      <c r="K221" s="169" t="str">
        <f t="shared" si="34"/>
        <v>骨盤</v>
      </c>
      <c r="L221" s="174">
        <f t="shared" si="35"/>
        <v>1</v>
      </c>
      <c r="M221" s="166"/>
      <c r="N221" s="166"/>
      <c r="O221" s="172"/>
      <c r="P221" s="66"/>
      <c r="Q221" s="1"/>
      <c r="R221" s="3"/>
      <c r="S221" s="3"/>
      <c r="T221" s="3"/>
      <c r="U221" s="3"/>
      <c r="V221" s="3"/>
      <c r="W221" s="3"/>
      <c r="X221" s="3"/>
      <c r="Y221" s="4"/>
      <c r="Z221" s="4"/>
      <c r="AA221" s="3"/>
      <c r="AF221" s="141"/>
      <c r="AI221" s="7"/>
      <c r="AJ221" s="7"/>
      <c r="AK221" s="7"/>
    </row>
    <row r="222" spans="1:37" s="5" customFormat="1" ht="22.35" customHeight="1" x14ac:dyDescent="0.2">
      <c r="A222" s="333">
        <v>0.70833333333333304</v>
      </c>
      <c r="B222" s="122"/>
      <c r="C222" s="33"/>
      <c r="D222" s="422"/>
      <c r="E222" s="324"/>
      <c r="F222" s="122"/>
      <c r="G222" s="122"/>
      <c r="H222" s="422"/>
      <c r="I222" s="422"/>
      <c r="J222" s="1"/>
      <c r="K222" s="169" t="str">
        <f t="shared" si="34"/>
        <v>肩コリ</v>
      </c>
      <c r="L222" s="174">
        <f t="shared" si="35"/>
        <v>1</v>
      </c>
      <c r="M222" s="166"/>
      <c r="N222" s="166"/>
      <c r="O222" s="172"/>
      <c r="Q222" s="1"/>
      <c r="R222" s="3"/>
      <c r="S222" s="3"/>
      <c r="T222" s="3"/>
      <c r="U222" s="3"/>
      <c r="V222" s="3"/>
      <c r="W222" s="3"/>
      <c r="X222" s="3"/>
      <c r="Y222" s="4"/>
      <c r="Z222" s="4"/>
      <c r="AA222" s="3"/>
      <c r="AF222" s="141"/>
      <c r="AI222" s="7"/>
      <c r="AJ222" s="7"/>
      <c r="AK222" s="7"/>
    </row>
    <row r="223" spans="1:37" s="5" customFormat="1" ht="22.35" customHeight="1" x14ac:dyDescent="0.2">
      <c r="A223" s="18"/>
      <c r="B223" s="122"/>
      <c r="C223" s="33"/>
      <c r="D223" s="422"/>
      <c r="E223" s="324"/>
      <c r="F223" s="122"/>
      <c r="G223" s="122"/>
      <c r="H223" s="422"/>
      <c r="I223" s="422"/>
      <c r="J223" s="1"/>
      <c r="K223" s="169" t="str">
        <f t="shared" si="34"/>
        <v>美姿勢</v>
      </c>
      <c r="L223" s="174">
        <f t="shared" si="35"/>
        <v>1</v>
      </c>
      <c r="M223" s="166"/>
      <c r="N223" s="166"/>
      <c r="O223" s="172"/>
      <c r="Q223" s="1"/>
      <c r="R223" s="3"/>
      <c r="S223" s="3"/>
      <c r="T223" s="3"/>
      <c r="U223" s="3"/>
      <c r="V223" s="3"/>
      <c r="W223" s="3"/>
      <c r="X223" s="3"/>
      <c r="Y223" s="4"/>
      <c r="Z223" s="4"/>
      <c r="AA223" s="3"/>
      <c r="AF223" s="141"/>
      <c r="AI223" s="7"/>
      <c r="AJ223" s="7"/>
      <c r="AK223" s="7"/>
    </row>
    <row r="224" spans="1:37" s="5" customFormat="1" ht="22.35" customHeight="1" x14ac:dyDescent="0.2">
      <c r="A224" s="15"/>
      <c r="B224" s="272" t="s">
        <v>256</v>
      </c>
      <c r="C224" s="325"/>
      <c r="D224" s="422"/>
      <c r="E224" s="295" t="s">
        <v>256</v>
      </c>
      <c r="F224" s="272" t="s">
        <v>256</v>
      </c>
      <c r="G224" s="324"/>
      <c r="H224" s="422"/>
      <c r="I224" s="422"/>
      <c r="J224" s="1"/>
      <c r="K224" s="169" t="str">
        <f>K39</f>
        <v>免疫</v>
      </c>
      <c r="L224" s="174">
        <f t="shared" si="35"/>
        <v>0</v>
      </c>
      <c r="M224" s="166"/>
      <c r="N224" s="166"/>
      <c r="O224" s="172"/>
      <c r="S224" s="4"/>
      <c r="T224" s="4"/>
      <c r="V224" s="4"/>
      <c r="W224" s="4"/>
      <c r="X224" s="3"/>
      <c r="Y224" s="4"/>
      <c r="Z224" s="4"/>
      <c r="AA224" s="3"/>
      <c r="AF224" s="141"/>
      <c r="AI224" s="7"/>
      <c r="AJ224" s="7"/>
      <c r="AK224" s="7"/>
    </row>
    <row r="225" spans="1:37" s="5" customFormat="1" ht="22.35" customHeight="1" x14ac:dyDescent="0.2">
      <c r="A225" s="18"/>
      <c r="B225" s="20" t="s">
        <v>4</v>
      </c>
      <c r="C225" s="325"/>
      <c r="D225" s="422"/>
      <c r="E225" s="26" t="s">
        <v>11</v>
      </c>
      <c r="F225" s="395" t="s">
        <v>133</v>
      </c>
      <c r="G225" s="122"/>
      <c r="H225" s="422"/>
      <c r="I225" s="422"/>
      <c r="J225" s="1"/>
      <c r="K225" s="169" t="str">
        <f>K40</f>
        <v>ココロ</v>
      </c>
      <c r="L225" s="174">
        <f t="shared" si="35"/>
        <v>1</v>
      </c>
      <c r="M225" s="166"/>
      <c r="N225" s="166"/>
      <c r="O225" s="172"/>
      <c r="S225" s="3"/>
      <c r="T225" s="3"/>
      <c r="V225" s="3"/>
      <c r="W225" s="3"/>
      <c r="X225" s="3"/>
      <c r="Y225" s="4"/>
      <c r="Z225" s="4"/>
      <c r="AA225" s="3"/>
      <c r="AF225" s="141"/>
      <c r="AI225" s="7"/>
      <c r="AJ225" s="7"/>
      <c r="AK225" s="7"/>
    </row>
    <row r="226" spans="1:37" s="5" customFormat="1" ht="22.35" customHeight="1" x14ac:dyDescent="0.2">
      <c r="A226" s="333">
        <v>0.75</v>
      </c>
      <c r="B226" s="24" t="s">
        <v>49</v>
      </c>
      <c r="C226" s="325"/>
      <c r="D226" s="422"/>
      <c r="E226" s="296" t="s">
        <v>276</v>
      </c>
      <c r="F226" s="396" t="s">
        <v>280</v>
      </c>
      <c r="G226" s="122"/>
      <c r="H226" s="422"/>
      <c r="I226" s="422"/>
      <c r="J226" s="1"/>
      <c r="K226" s="169" t="str">
        <f>K41</f>
        <v>腸活</v>
      </c>
      <c r="L226" s="174">
        <f t="shared" ref="L226" si="36">COUNTIF($B$190:$I$245,"*"&amp;K226&amp;"*")</f>
        <v>1</v>
      </c>
      <c r="M226" s="166"/>
      <c r="N226" s="166"/>
      <c r="O226" s="172"/>
      <c r="S226" s="3"/>
      <c r="T226" s="3"/>
      <c r="V226" s="3"/>
      <c r="W226" s="3"/>
      <c r="X226" s="3"/>
      <c r="Y226" s="4"/>
      <c r="Z226" s="4"/>
      <c r="AA226" s="3"/>
      <c r="AF226" s="141"/>
      <c r="AI226" s="7"/>
      <c r="AJ226" s="7"/>
      <c r="AK226" s="7"/>
    </row>
    <row r="227" spans="1:37" s="5" customFormat="1" ht="22.35" customHeight="1" x14ac:dyDescent="0.2">
      <c r="A227" s="18"/>
      <c r="B227" s="283" t="s">
        <v>276</v>
      </c>
      <c r="C227"/>
      <c r="D227" s="422"/>
      <c r="E227" s="324"/>
      <c r="F227" s="328"/>
      <c r="G227" s="117"/>
      <c r="H227" s="422"/>
      <c r="I227" s="422"/>
      <c r="J227" s="1"/>
      <c r="K227" s="169" t="str">
        <f t="shared" ref="K227:K236" si="37">K42</f>
        <v>ゆがみとり</v>
      </c>
      <c r="L227" s="174">
        <f t="shared" si="35"/>
        <v>1</v>
      </c>
      <c r="M227" s="166"/>
      <c r="N227" s="166"/>
      <c r="O227" s="172"/>
      <c r="S227" s="3"/>
      <c r="T227" s="3"/>
      <c r="V227" s="3"/>
      <c r="W227" s="3"/>
      <c r="X227" s="3"/>
      <c r="Y227" s="4"/>
      <c r="Z227" s="4"/>
      <c r="AA227" s="3"/>
      <c r="AF227" s="141"/>
      <c r="AI227" s="7"/>
      <c r="AJ227" s="7"/>
      <c r="AK227" s="7"/>
    </row>
    <row r="228" spans="1:37" s="5" customFormat="1" ht="22.35" customHeight="1" x14ac:dyDescent="0.2">
      <c r="A228" s="18"/>
      <c r="B228" s="92"/>
      <c r="C228" s="17"/>
      <c r="D228" s="422"/>
      <c r="E228" s="323"/>
      <c r="F228" s="122"/>
      <c r="G228" s="92"/>
      <c r="H228" s="422"/>
      <c r="I228" s="422"/>
      <c r="J228" s="1"/>
      <c r="K228" s="169" t="str">
        <f t="shared" si="37"/>
        <v>ととのえて</v>
      </c>
      <c r="L228" s="174">
        <f t="shared" si="35"/>
        <v>0</v>
      </c>
      <c r="M228" s="166"/>
      <c r="N228" s="166"/>
      <c r="O228" s="172"/>
      <c r="S228" s="3"/>
      <c r="T228" s="3"/>
      <c r="V228" s="3"/>
      <c r="W228" s="3"/>
      <c r="X228" s="3"/>
      <c r="Y228" s="4"/>
      <c r="Z228" s="4"/>
      <c r="AA228" s="3"/>
      <c r="AF228" s="141"/>
      <c r="AI228" s="7"/>
      <c r="AJ228" s="7"/>
      <c r="AK228" s="7"/>
    </row>
    <row r="229" spans="1:37" s="5" customFormat="1" ht="22.35" customHeight="1" x14ac:dyDescent="0.2">
      <c r="A229" s="127"/>
      <c r="B229" s="92"/>
      <c r="C229" s="17"/>
      <c r="D229" s="422"/>
      <c r="E229" s="323"/>
      <c r="F229" s="122"/>
      <c r="G229" s="92"/>
      <c r="H229" s="422"/>
      <c r="I229" s="422"/>
      <c r="J229" s="1"/>
      <c r="K229" s="236" t="str">
        <f t="shared" si="37"/>
        <v>限定</v>
      </c>
      <c r="L229" s="237"/>
      <c r="M229" s="166"/>
      <c r="N229" s="166"/>
      <c r="O229" s="172"/>
      <c r="S229" s="3"/>
      <c r="T229" s="3"/>
      <c r="V229" s="3"/>
      <c r="W229" s="3"/>
      <c r="X229" s="3"/>
      <c r="Y229" s="4"/>
      <c r="Z229" s="4"/>
      <c r="AA229" s="3"/>
      <c r="AF229" s="141"/>
      <c r="AI229" s="7"/>
      <c r="AJ229" s="7"/>
      <c r="AK229" s="7"/>
    </row>
    <row r="230" spans="1:37" s="5" customFormat="1" ht="22.35" customHeight="1" x14ac:dyDescent="0.2">
      <c r="A230" s="333">
        <v>0.79166666666666696</v>
      </c>
      <c r="B230" s="92"/>
      <c r="C230" s="17"/>
      <c r="D230" s="422"/>
      <c r="E230" s="323"/>
      <c r="F230" s="92"/>
      <c r="G230" s="92"/>
      <c r="H230" s="422"/>
      <c r="I230" s="422"/>
      <c r="J230" s="1"/>
      <c r="K230" s="169" t="s">
        <v>218</v>
      </c>
      <c r="L230" s="174">
        <f t="shared" si="35"/>
        <v>0</v>
      </c>
      <c r="M230" s="166"/>
      <c r="N230" s="166"/>
      <c r="O230" s="172"/>
      <c r="S230" s="3"/>
      <c r="T230" s="3"/>
      <c r="V230" s="3"/>
      <c r="W230" s="3"/>
      <c r="X230" s="3"/>
      <c r="Y230" s="4"/>
      <c r="Z230" s="4"/>
      <c r="AA230" s="3"/>
      <c r="AF230" s="141"/>
      <c r="AI230" s="7"/>
      <c r="AJ230" s="7"/>
      <c r="AK230" s="7"/>
    </row>
    <row r="231" spans="1:37" s="5" customFormat="1" ht="22.35" customHeight="1" x14ac:dyDescent="0.2">
      <c r="A231" s="18"/>
      <c r="B231" s="117"/>
      <c r="C231"/>
      <c r="D231" s="422"/>
      <c r="E231" s="293" t="s">
        <v>258</v>
      </c>
      <c r="F231" s="281" t="s">
        <v>277</v>
      </c>
      <c r="G231" s="117"/>
      <c r="H231" s="422"/>
      <c r="I231" s="422"/>
      <c r="J231" s="1"/>
      <c r="K231" s="169" t="s">
        <v>219</v>
      </c>
      <c r="L231" s="174">
        <f t="shared" si="35"/>
        <v>1</v>
      </c>
      <c r="M231" s="166"/>
      <c r="N231" s="166"/>
      <c r="O231" s="172"/>
      <c r="S231" s="3"/>
      <c r="T231" s="3"/>
      <c r="V231" s="3"/>
      <c r="W231" s="3"/>
      <c r="X231" s="3"/>
      <c r="Y231" s="4"/>
      <c r="Z231" s="4"/>
      <c r="AA231" s="3"/>
      <c r="AF231" s="141"/>
      <c r="AI231" s="7"/>
      <c r="AJ231" s="7"/>
      <c r="AK231" s="7"/>
    </row>
    <row r="232" spans="1:37" ht="22.35" customHeight="1" x14ac:dyDescent="0.2">
      <c r="A232" s="18"/>
      <c r="B232" s="117"/>
      <c r="C232"/>
      <c r="D232" s="422"/>
      <c r="E232" s="145" t="s">
        <v>222</v>
      </c>
      <c r="F232" s="139" t="s">
        <v>176</v>
      </c>
      <c r="G232" s="117"/>
      <c r="H232" s="422"/>
      <c r="I232" s="422"/>
      <c r="K232" s="169"/>
      <c r="L232" s="174"/>
      <c r="AA232" s="4"/>
      <c r="AF232" s="141"/>
    </row>
    <row r="233" spans="1:37" ht="22.35" customHeight="1" x14ac:dyDescent="0.2">
      <c r="A233" s="15"/>
      <c r="B233" s="117"/>
      <c r="C233"/>
      <c r="D233" s="422"/>
      <c r="E233" s="145" t="s">
        <v>37</v>
      </c>
      <c r="F233" s="140" t="s">
        <v>268</v>
      </c>
      <c r="G233" s="117"/>
      <c r="H233" s="422"/>
      <c r="I233" s="422"/>
      <c r="K233" s="169"/>
      <c r="L233" s="174"/>
      <c r="AA233" s="4"/>
      <c r="AF233" s="141"/>
    </row>
    <row r="234" spans="1:37" ht="22.35" customHeight="1" x14ac:dyDescent="0.2">
      <c r="A234" s="333">
        <v>0.83333333333333304</v>
      </c>
      <c r="B234" s="34"/>
      <c r="C234" s="326"/>
      <c r="D234" s="422"/>
      <c r="E234" s="146" t="s">
        <v>267</v>
      </c>
      <c r="F234" s="34"/>
      <c r="G234" s="34"/>
      <c r="H234" s="422"/>
      <c r="I234" s="422"/>
      <c r="K234" s="169"/>
      <c r="L234" s="174"/>
      <c r="AF234" s="141"/>
    </row>
    <row r="235" spans="1:37" ht="22.35" customHeight="1" thickBot="1" x14ac:dyDescent="0.25">
      <c r="A235" s="18"/>
      <c r="B235" s="34"/>
      <c r="C235" s="326"/>
      <c r="D235" s="422"/>
      <c r="E235" s="386"/>
      <c r="F235" s="34"/>
      <c r="G235" s="34"/>
      <c r="H235" s="422"/>
      <c r="I235" s="422"/>
      <c r="K235" s="169"/>
      <c r="L235" s="174"/>
      <c r="AF235" s="141"/>
    </row>
    <row r="236" spans="1:37" ht="22.35" customHeight="1" thickBot="1" x14ac:dyDescent="0.25">
      <c r="A236" s="18"/>
      <c r="B236" s="34"/>
      <c r="C236" s="326"/>
      <c r="D236" s="422"/>
      <c r="E236" s="386"/>
      <c r="F236" s="34"/>
      <c r="G236" s="34"/>
      <c r="H236" s="422"/>
      <c r="I236" s="422"/>
      <c r="J236" s="167"/>
      <c r="K236" s="243" t="str">
        <f t="shared" si="37"/>
        <v>合計</v>
      </c>
      <c r="L236" s="244">
        <f>SUM(L190:L235)</f>
        <v>24</v>
      </c>
      <c r="M236" s="167"/>
      <c r="N236" s="167"/>
      <c r="O236" s="171"/>
      <c r="AF236" s="141"/>
    </row>
    <row r="237" spans="1:37" ht="22.35" customHeight="1" x14ac:dyDescent="0.2">
      <c r="A237" s="127"/>
      <c r="B237" s="92"/>
      <c r="C237" s="96"/>
      <c r="D237" s="422"/>
      <c r="E237" s="323"/>
      <c r="F237" s="92"/>
      <c r="G237" s="92"/>
      <c r="H237" s="422"/>
      <c r="I237" s="422"/>
      <c r="J237" s="166"/>
      <c r="L237" s="166"/>
      <c r="AF237" s="141"/>
    </row>
    <row r="238" spans="1:37" ht="22.35" customHeight="1" x14ac:dyDescent="0.2">
      <c r="A238" s="105">
        <v>0.875</v>
      </c>
      <c r="B238" s="92"/>
      <c r="C238" s="96"/>
      <c r="D238" s="422"/>
      <c r="E238" s="39" t="s">
        <v>287</v>
      </c>
      <c r="F238" s="397" t="s">
        <v>287</v>
      </c>
      <c r="G238" s="92"/>
      <c r="H238" s="422"/>
      <c r="I238" s="422"/>
      <c r="J238" s="166"/>
      <c r="L238" s="166"/>
      <c r="AF238" s="141"/>
    </row>
    <row r="239" spans="1:37" ht="22.35" customHeight="1" x14ac:dyDescent="0.2">
      <c r="A239" s="105"/>
      <c r="B239" s="92"/>
      <c r="C239" s="96"/>
      <c r="D239" s="422"/>
      <c r="E239" s="38" t="s">
        <v>44</v>
      </c>
      <c r="F239" s="398" t="s">
        <v>12</v>
      </c>
      <c r="G239" s="92"/>
      <c r="H239" s="422"/>
      <c r="I239" s="422"/>
      <c r="J239" s="166"/>
      <c r="L239" s="166"/>
      <c r="X239" s="4"/>
      <c r="AF239" s="141"/>
    </row>
    <row r="240" spans="1:37" ht="22.35" customHeight="1" x14ac:dyDescent="0.2">
      <c r="A240" s="105"/>
      <c r="B240" s="92"/>
      <c r="C240" s="96"/>
      <c r="D240" s="422"/>
      <c r="E240" s="226" t="s">
        <v>332</v>
      </c>
      <c r="F240" s="398" t="s">
        <v>6</v>
      </c>
      <c r="G240" s="92"/>
      <c r="H240" s="422"/>
      <c r="I240" s="422"/>
      <c r="J240" s="166"/>
      <c r="L240" s="166"/>
      <c r="AF240" s="141"/>
    </row>
    <row r="241" spans="1:32" ht="22.35" customHeight="1" x14ac:dyDescent="0.2">
      <c r="A241" s="13"/>
      <c r="B241" s="117"/>
      <c r="C241" s="120"/>
      <c r="D241" s="422"/>
      <c r="E241" s="385"/>
      <c r="F241" s="399" t="s">
        <v>280</v>
      </c>
      <c r="G241" s="117"/>
      <c r="H241" s="422"/>
      <c r="I241" s="422"/>
      <c r="J241" s="166"/>
      <c r="L241" s="166"/>
      <c r="AF241" s="141"/>
    </row>
    <row r="242" spans="1:32" ht="22.35" customHeight="1" x14ac:dyDescent="0.2">
      <c r="A242" s="333">
        <v>0.91666666666666696</v>
      </c>
      <c r="B242" s="122"/>
      <c r="C242" s="234"/>
      <c r="D242" s="422"/>
      <c r="E242" s="324"/>
      <c r="F242" s="122"/>
      <c r="G242" s="122"/>
      <c r="H242" s="422"/>
      <c r="I242" s="422"/>
      <c r="J242" s="166"/>
      <c r="L242" s="166"/>
      <c r="AF242" s="141"/>
    </row>
    <row r="243" spans="1:32" ht="22.35" customHeight="1" x14ac:dyDescent="0.2">
      <c r="A243" s="18"/>
      <c r="B243" s="122"/>
      <c r="C243" s="234"/>
      <c r="D243" s="422"/>
      <c r="E243" s="324"/>
      <c r="F243" s="122"/>
      <c r="G243" s="122"/>
      <c r="H243" s="422"/>
      <c r="I243" s="422"/>
      <c r="J243" s="166"/>
      <c r="L243" s="166"/>
      <c r="AF243" s="141"/>
    </row>
    <row r="244" spans="1:32" ht="22.35" customHeight="1" x14ac:dyDescent="0.2">
      <c r="A244" s="18"/>
      <c r="B244" s="91"/>
      <c r="C244" s="400"/>
      <c r="D244" s="422"/>
      <c r="E244" s="387"/>
      <c r="F244" s="122"/>
      <c r="G244" s="122"/>
      <c r="H244" s="422"/>
      <c r="I244" s="422"/>
      <c r="J244" s="166"/>
      <c r="L244" s="166"/>
      <c r="AF244" s="141"/>
    </row>
    <row r="245" spans="1:32" ht="22.35" customHeight="1" x14ac:dyDescent="0.2">
      <c r="A245" s="348"/>
      <c r="B245" s="336"/>
      <c r="C245" s="401"/>
      <c r="D245" s="423"/>
      <c r="E245" s="388"/>
      <c r="F245" s="336"/>
      <c r="G245" s="336"/>
      <c r="H245" s="423"/>
      <c r="I245" s="423"/>
      <c r="J245" s="166"/>
      <c r="AF245" s="141"/>
    </row>
    <row r="246" spans="1:32" ht="32.85" customHeight="1" x14ac:dyDescent="0.2">
      <c r="A246" s="219"/>
      <c r="B246" s="62"/>
      <c r="C246" s="63"/>
      <c r="D246" s="64"/>
      <c r="E246" s="65"/>
      <c r="F246" s="65"/>
      <c r="J246" s="166"/>
      <c r="L246" s="166"/>
      <c r="AF246" s="151"/>
    </row>
    <row r="247" spans="1:32" ht="32.85" customHeight="1" x14ac:dyDescent="0.2">
      <c r="A247" s="355" t="s">
        <v>230</v>
      </c>
      <c r="B247" s="66"/>
      <c r="C247" s="67"/>
      <c r="D247" s="66"/>
      <c r="E247" s="67"/>
      <c r="F247" s="67"/>
      <c r="L247" s="166"/>
      <c r="AF247" s="141"/>
    </row>
    <row r="248" spans="1:32" ht="32.85" customHeight="1" x14ac:dyDescent="0.2">
      <c r="A248" s="220"/>
      <c r="B248" s="66"/>
      <c r="C248" s="67"/>
      <c r="D248" s="66"/>
      <c r="E248" s="67"/>
      <c r="F248" s="67"/>
      <c r="L248" s="166"/>
      <c r="AF248" s="141"/>
    </row>
    <row r="249" spans="1:32" ht="32.85" customHeight="1" x14ac:dyDescent="0.2">
      <c r="A249" s="220" t="s">
        <v>235</v>
      </c>
      <c r="B249" s="66"/>
      <c r="C249" s="67"/>
      <c r="D249" s="356" t="s">
        <v>237</v>
      </c>
      <c r="E249" s="68"/>
      <c r="F249" s="68"/>
      <c r="L249" s="166"/>
      <c r="AF249" s="141"/>
    </row>
    <row r="250" spans="1:32" ht="32.85" customHeight="1" x14ac:dyDescent="0.2">
      <c r="A250" s="220" t="s">
        <v>236</v>
      </c>
      <c r="B250" s="69"/>
      <c r="C250" s="69"/>
      <c r="D250" s="357" t="s">
        <v>246</v>
      </c>
      <c r="E250" s="68"/>
      <c r="F250" s="68"/>
      <c r="L250" s="166"/>
      <c r="AF250" s="141"/>
    </row>
    <row r="251" spans="1:32" ht="32.85" customHeight="1" x14ac:dyDescent="0.2">
      <c r="A251" s="220"/>
      <c r="B251" s="66"/>
      <c r="C251" s="66"/>
      <c r="D251" s="356"/>
      <c r="E251" s="68"/>
      <c r="F251" s="68"/>
      <c r="L251" s="166"/>
      <c r="AF251" s="141"/>
    </row>
    <row r="252" spans="1:32" ht="32.85" customHeight="1" thickBot="1" x14ac:dyDescent="0.25">
      <c r="A252" s="222"/>
      <c r="B252" s="67"/>
      <c r="C252" s="66"/>
      <c r="D252" s="356"/>
      <c r="E252" s="68"/>
      <c r="F252" s="68"/>
      <c r="L252" s="166"/>
      <c r="AF252" s="141"/>
    </row>
    <row r="253" spans="1:32" ht="34.799999999999997" x14ac:dyDescent="0.2">
      <c r="B253" s="66"/>
      <c r="C253" s="66"/>
      <c r="D253" s="66"/>
      <c r="E253" s="65"/>
      <c r="F253" s="65"/>
      <c r="J253" s="176"/>
      <c r="K253" s="436" t="s">
        <v>85</v>
      </c>
      <c r="L253" s="436"/>
      <c r="M253" s="240"/>
      <c r="N253" s="240"/>
      <c r="O253" s="241"/>
      <c r="P253" s="177"/>
      <c r="AF253" s="141"/>
    </row>
    <row r="254" spans="1:32" ht="27" thickBot="1" x14ac:dyDescent="0.25">
      <c r="A254" s="67"/>
      <c r="B254" s="28"/>
      <c r="C254" s="28"/>
      <c r="D254" s="79"/>
      <c r="E254" s="28"/>
      <c r="J254" s="178"/>
      <c r="K254" s="167" t="s">
        <v>145</v>
      </c>
      <c r="L254" s="167">
        <f>SUM(L4,L64,L130,L189,)</f>
        <v>124</v>
      </c>
      <c r="N254" s="430" t="s">
        <v>42</v>
      </c>
      <c r="O254" s="430"/>
      <c r="P254" s="179"/>
      <c r="AF254" s="141"/>
    </row>
    <row r="255" spans="1:32" ht="35.4" thickBot="1" x14ac:dyDescent="0.25">
      <c r="C255" s="79"/>
      <c r="F255" s="81"/>
      <c r="J255" s="178"/>
      <c r="K255" s="170" t="str">
        <f>$K$5</f>
        <v>ベーシックヨガ</v>
      </c>
      <c r="L255" s="175"/>
      <c r="M255" s="207"/>
      <c r="N255" s="250" t="s">
        <v>136</v>
      </c>
      <c r="O255" s="249">
        <f>SUM(O256:O263)</f>
        <v>124</v>
      </c>
      <c r="P255" s="179"/>
      <c r="AF255" s="141"/>
    </row>
    <row r="256" spans="1:32" x14ac:dyDescent="0.2">
      <c r="A256" s="61"/>
      <c r="C256" s="79"/>
      <c r="F256" s="40"/>
      <c r="J256" s="178"/>
      <c r="K256" s="169" t="str">
        <f t="shared" ref="K256:K273" si="38">K6</f>
        <v>スタンダード</v>
      </c>
      <c r="L256" s="174">
        <f>SUM(L6,L66,L132,L191)</f>
        <v>15</v>
      </c>
      <c r="M256" s="167"/>
      <c r="N256" s="174" t="str">
        <f t="shared" ref="N256:N263" si="39">N5</f>
        <v>助供</v>
      </c>
      <c r="O256" s="174">
        <f t="shared" ref="O256:O263" si="40">SUM(O5,O65,O131,O190)</f>
        <v>32</v>
      </c>
      <c r="P256" s="179"/>
      <c r="AF256" s="141"/>
    </row>
    <row r="257" spans="1:32" x14ac:dyDescent="0.2">
      <c r="A257" s="61"/>
      <c r="C257" s="79"/>
      <c r="F257" s="5"/>
      <c r="J257" s="178"/>
      <c r="K257" s="169" t="str">
        <f t="shared" si="38"/>
        <v>アロマ</v>
      </c>
      <c r="L257" s="174">
        <f>SUM(L7,L67,L133,L192)</f>
        <v>12</v>
      </c>
      <c r="M257" s="167"/>
      <c r="N257" s="174" t="str">
        <f t="shared" si="39"/>
        <v>木元</v>
      </c>
      <c r="O257" s="174">
        <f t="shared" si="40"/>
        <v>34</v>
      </c>
      <c r="P257" s="179"/>
      <c r="AF257" s="141"/>
    </row>
    <row r="258" spans="1:32" x14ac:dyDescent="0.2">
      <c r="A258" s="66"/>
      <c r="C258" s="79"/>
      <c r="F258" s="81"/>
      <c r="J258" s="178"/>
      <c r="K258" s="169" t="str">
        <f t="shared" si="38"/>
        <v>RELAX ６０</v>
      </c>
      <c r="L258" s="174">
        <f>SUM(L8,L68,L134,L193)</f>
        <v>0</v>
      </c>
      <c r="N258" s="174" t="str">
        <f t="shared" si="39"/>
        <v>川元</v>
      </c>
      <c r="O258" s="174">
        <f t="shared" si="40"/>
        <v>29</v>
      </c>
      <c r="P258" s="179"/>
      <c r="AF258" s="141"/>
    </row>
    <row r="259" spans="1:32" ht="30" x14ac:dyDescent="0.2">
      <c r="A259" s="82"/>
      <c r="B259" s="79"/>
      <c r="C259" s="83"/>
      <c r="D259" s="84"/>
      <c r="E259" s="85"/>
      <c r="F259" s="40"/>
      <c r="J259" s="178"/>
      <c r="K259" s="169" t="str">
        <f t="shared" si="38"/>
        <v>ディープ</v>
      </c>
      <c r="L259" s="174">
        <f>SUM(L9,L69,L135,L194)</f>
        <v>1</v>
      </c>
      <c r="N259" s="174" t="str">
        <f t="shared" si="39"/>
        <v>田中</v>
      </c>
      <c r="O259" s="174">
        <f t="shared" si="40"/>
        <v>22</v>
      </c>
      <c r="P259" s="179"/>
      <c r="AF259" s="141"/>
    </row>
    <row r="260" spans="1:32" x14ac:dyDescent="0.2">
      <c r="A260" s="82"/>
      <c r="B260" s="84"/>
      <c r="C260" s="80"/>
      <c r="D260" s="84"/>
      <c r="F260" s="40"/>
      <c r="J260" s="178"/>
      <c r="K260" s="236" t="str">
        <f t="shared" si="38"/>
        <v>ステップアップ</v>
      </c>
      <c r="L260" s="237"/>
      <c r="N260" s="174" t="str">
        <f t="shared" si="39"/>
        <v>久保</v>
      </c>
      <c r="O260" s="174">
        <f t="shared" si="40"/>
        <v>2</v>
      </c>
      <c r="P260" s="179"/>
      <c r="AF260" s="141"/>
    </row>
    <row r="261" spans="1:32" x14ac:dyDescent="0.2">
      <c r="A261" s="68"/>
      <c r="C261" s="79"/>
      <c r="D261" s="84"/>
      <c r="F261" s="40"/>
      <c r="J261" s="178"/>
      <c r="K261" s="169" t="str">
        <f t="shared" si="38"/>
        <v>アドバンス</v>
      </c>
      <c r="L261" s="174">
        <f t="shared" ref="L261:L266" si="41">SUM(L11,L71,L137,L196)</f>
        <v>1</v>
      </c>
      <c r="N261" s="174" t="str">
        <f t="shared" si="39"/>
        <v>未定</v>
      </c>
      <c r="O261" s="174">
        <f t="shared" si="40"/>
        <v>1</v>
      </c>
      <c r="P261" s="179"/>
      <c r="AF261" s="141"/>
    </row>
    <row r="262" spans="1:32" x14ac:dyDescent="0.2">
      <c r="A262" s="67"/>
      <c r="C262" s="79"/>
      <c r="D262" s="84"/>
      <c r="F262" s="40"/>
      <c r="J262" s="178"/>
      <c r="K262" s="169" t="str">
        <f t="shared" si="38"/>
        <v>はじめての</v>
      </c>
      <c r="L262" s="174">
        <f t="shared" si="41"/>
        <v>6</v>
      </c>
      <c r="N262" s="174">
        <f t="shared" si="39"/>
        <v>0</v>
      </c>
      <c r="O262" s="174">
        <f t="shared" si="40"/>
        <v>2</v>
      </c>
      <c r="P262" s="179"/>
      <c r="AF262" s="141"/>
    </row>
    <row r="263" spans="1:32" x14ac:dyDescent="0.2">
      <c r="A263" s="67"/>
      <c r="F263" s="25"/>
      <c r="J263" s="178"/>
      <c r="K263" s="169" t="str">
        <f t="shared" si="38"/>
        <v>Advance</v>
      </c>
      <c r="L263" s="174">
        <f t="shared" si="41"/>
        <v>3</v>
      </c>
      <c r="N263" s="174">
        <f t="shared" si="39"/>
        <v>0</v>
      </c>
      <c r="O263" s="174">
        <f t="shared" si="40"/>
        <v>2</v>
      </c>
      <c r="P263" s="179"/>
      <c r="AF263" s="141"/>
    </row>
    <row r="264" spans="1:32" x14ac:dyDescent="0.2">
      <c r="A264" s="86"/>
      <c r="J264" s="178"/>
      <c r="K264" s="169" t="str">
        <f t="shared" si="38"/>
        <v>EXパワー</v>
      </c>
      <c r="L264" s="174">
        <f t="shared" si="41"/>
        <v>0</v>
      </c>
      <c r="N264" s="172"/>
      <c r="P264" s="179"/>
      <c r="AF264" s="141"/>
    </row>
    <row r="265" spans="1:32" x14ac:dyDescent="0.2">
      <c r="A265" s="86"/>
      <c r="J265" s="178"/>
      <c r="K265" s="169" t="str">
        <f t="shared" si="38"/>
        <v>FIRE</v>
      </c>
      <c r="L265" s="174">
        <f t="shared" si="41"/>
        <v>0</v>
      </c>
      <c r="N265" s="172"/>
      <c r="P265" s="179"/>
      <c r="AF265" s="141"/>
    </row>
    <row r="266" spans="1:32" x14ac:dyDescent="0.2">
      <c r="A266" s="86"/>
      <c r="J266" s="178"/>
      <c r="K266" s="169" t="str">
        <f t="shared" si="38"/>
        <v>WATER</v>
      </c>
      <c r="L266" s="174">
        <f t="shared" si="41"/>
        <v>0</v>
      </c>
      <c r="N266" s="172"/>
      <c r="P266" s="179"/>
      <c r="AF266" s="141"/>
    </row>
    <row r="267" spans="1:32" x14ac:dyDescent="0.2">
      <c r="A267" s="86"/>
      <c r="J267" s="178"/>
      <c r="K267" s="236" t="str">
        <f t="shared" si="38"/>
        <v>ダイエット・エクササイズ</v>
      </c>
      <c r="L267" s="237"/>
      <c r="N267" s="172"/>
      <c r="P267" s="179"/>
      <c r="AF267" s="141"/>
    </row>
    <row r="268" spans="1:32" x14ac:dyDescent="0.2">
      <c r="A268" s="86"/>
      <c r="J268" s="178"/>
      <c r="K268" s="169" t="str">
        <f t="shared" si="38"/>
        <v>セルトル</v>
      </c>
      <c r="L268" s="174">
        <f t="shared" ref="L268:L283" si="42">SUM(L18,L78,L144,L203)</f>
        <v>7</v>
      </c>
      <c r="N268" s="172"/>
      <c r="P268" s="179"/>
      <c r="AF268" s="141"/>
    </row>
    <row r="269" spans="1:32" x14ac:dyDescent="0.2">
      <c r="A269" s="87"/>
      <c r="J269" s="178"/>
      <c r="K269" s="169" t="str">
        <f t="shared" si="38"/>
        <v>背中美人</v>
      </c>
      <c r="L269" s="174">
        <f t="shared" si="42"/>
        <v>8</v>
      </c>
      <c r="N269" s="172"/>
      <c r="P269" s="179"/>
      <c r="AF269" s="141"/>
    </row>
    <row r="270" spans="1:32" x14ac:dyDescent="0.2">
      <c r="B270" s="84"/>
      <c r="C270" s="84"/>
      <c r="D270" s="84"/>
      <c r="E270" s="84"/>
      <c r="F270" s="84"/>
      <c r="G270" s="84"/>
      <c r="H270" s="84"/>
      <c r="I270" s="84"/>
      <c r="J270" s="178"/>
      <c r="K270" s="169" t="str">
        <f t="shared" si="38"/>
        <v>ダイエット</v>
      </c>
      <c r="L270" s="174">
        <f t="shared" si="42"/>
        <v>2</v>
      </c>
      <c r="N270" s="172"/>
      <c r="P270" s="179"/>
      <c r="AF270" s="141"/>
    </row>
    <row r="271" spans="1:32" x14ac:dyDescent="0.2">
      <c r="A271" s="40"/>
      <c r="B271" s="84"/>
      <c r="C271" s="84"/>
      <c r="D271" s="84"/>
      <c r="E271" s="84"/>
      <c r="F271" s="84"/>
      <c r="G271" s="84"/>
      <c r="H271" s="84"/>
      <c r="I271" s="84"/>
      <c r="J271" s="178"/>
      <c r="K271" s="169" t="str">
        <f t="shared" si="38"/>
        <v>痩せる</v>
      </c>
      <c r="L271" s="174">
        <f t="shared" si="42"/>
        <v>3</v>
      </c>
      <c r="P271" s="179"/>
      <c r="AF271" s="141"/>
    </row>
    <row r="272" spans="1:32" x14ac:dyDescent="0.2">
      <c r="A272" s="5"/>
      <c r="B272" s="84"/>
      <c r="C272" s="84"/>
      <c r="D272" s="84"/>
      <c r="E272" s="84"/>
      <c r="F272" s="84"/>
      <c r="G272" s="84"/>
      <c r="H272" s="84"/>
      <c r="I272" s="84"/>
      <c r="J272" s="178"/>
      <c r="K272" s="169" t="str">
        <f t="shared" si="38"/>
        <v>スリム</v>
      </c>
      <c r="L272" s="174">
        <f t="shared" si="42"/>
        <v>2</v>
      </c>
      <c r="P272" s="179"/>
      <c r="AF272" s="141"/>
    </row>
    <row r="273" spans="1:32" x14ac:dyDescent="0.2">
      <c r="A273" s="40"/>
      <c r="B273" s="84"/>
      <c r="C273" s="84"/>
      <c r="D273" s="84"/>
      <c r="E273" s="84"/>
      <c r="F273" s="84"/>
      <c r="G273" s="84"/>
      <c r="H273" s="84"/>
      <c r="I273" s="84"/>
      <c r="J273" s="178"/>
      <c r="K273" s="169" t="str">
        <f t="shared" si="38"/>
        <v>ホットピラティス</v>
      </c>
      <c r="L273" s="174">
        <f t="shared" si="42"/>
        <v>2</v>
      </c>
      <c r="P273" s="179"/>
      <c r="AF273" s="141"/>
    </row>
    <row r="274" spans="1:32" x14ac:dyDescent="0.2">
      <c r="A274" s="40"/>
      <c r="B274" s="84"/>
      <c r="C274" s="84"/>
      <c r="D274" s="84"/>
      <c r="E274" s="84"/>
      <c r="F274" s="84"/>
      <c r="G274" s="84"/>
      <c r="H274" s="84"/>
      <c r="I274" s="84"/>
      <c r="J274" s="178"/>
      <c r="K274" s="169" t="s">
        <v>203</v>
      </c>
      <c r="L274" s="174">
        <f t="shared" si="42"/>
        <v>2</v>
      </c>
      <c r="P274" s="179"/>
      <c r="AF274" s="141"/>
    </row>
    <row r="275" spans="1:32" x14ac:dyDescent="0.2">
      <c r="A275" s="40"/>
      <c r="B275" s="84"/>
      <c r="C275" s="84"/>
      <c r="D275" s="84"/>
      <c r="E275" s="84"/>
      <c r="F275" s="84"/>
      <c r="G275" s="84"/>
      <c r="H275" s="84"/>
      <c r="I275" s="84"/>
      <c r="J275" s="178"/>
      <c r="K275" s="169" t="str">
        <f t="shared" ref="K275:K288" si="43">K25</f>
        <v>Beat</v>
      </c>
      <c r="L275" s="174">
        <f t="shared" si="42"/>
        <v>2</v>
      </c>
      <c r="P275" s="179"/>
      <c r="AF275" s="141"/>
    </row>
    <row r="276" spans="1:32" x14ac:dyDescent="0.2">
      <c r="A276" s="40"/>
      <c r="B276" s="84"/>
      <c r="C276" s="84"/>
      <c r="D276" s="84"/>
      <c r="E276" s="84"/>
      <c r="F276" s="84"/>
      <c r="G276" s="84"/>
      <c r="H276" s="84"/>
      <c r="I276" s="84"/>
      <c r="J276" s="178"/>
      <c r="K276" s="169" t="str">
        <f t="shared" si="43"/>
        <v>SUMO</v>
      </c>
      <c r="L276" s="174">
        <f t="shared" si="42"/>
        <v>2</v>
      </c>
      <c r="P276" s="179"/>
      <c r="AF276" s="141"/>
    </row>
    <row r="277" spans="1:32" x14ac:dyDescent="0.2">
      <c r="A277" s="40"/>
      <c r="B277" s="84"/>
      <c r="C277" s="84"/>
      <c r="D277" s="84"/>
      <c r="E277" s="84"/>
      <c r="F277" s="84"/>
      <c r="G277" s="84"/>
      <c r="H277" s="84"/>
      <c r="I277" s="84"/>
      <c r="J277" s="178"/>
      <c r="K277" s="169" t="str">
        <f t="shared" si="43"/>
        <v>Feel</v>
      </c>
      <c r="L277" s="174">
        <f t="shared" si="42"/>
        <v>4</v>
      </c>
      <c r="P277" s="179"/>
      <c r="AF277" s="141"/>
    </row>
    <row r="278" spans="1:32" x14ac:dyDescent="0.2">
      <c r="A278" s="25"/>
      <c r="B278" s="84"/>
      <c r="C278" s="84"/>
      <c r="D278" s="84"/>
      <c r="E278" s="84"/>
      <c r="F278" s="84"/>
      <c r="G278" s="84"/>
      <c r="H278" s="84"/>
      <c r="I278" s="84"/>
      <c r="J278" s="178"/>
      <c r="K278" s="169" t="str">
        <f t="shared" si="43"/>
        <v>HIIT</v>
      </c>
      <c r="L278" s="174">
        <f t="shared" si="42"/>
        <v>1</v>
      </c>
      <c r="P278" s="179"/>
      <c r="AF278" s="141"/>
    </row>
    <row r="279" spans="1:32" x14ac:dyDescent="0.2">
      <c r="A279" s="84"/>
      <c r="B279" s="84"/>
      <c r="C279" s="84"/>
      <c r="D279" s="84"/>
      <c r="E279" s="84"/>
      <c r="F279" s="84"/>
      <c r="G279" s="84"/>
      <c r="H279" s="84"/>
      <c r="I279" s="84"/>
      <c r="J279" s="178"/>
      <c r="K279" s="169" t="s">
        <v>226</v>
      </c>
      <c r="L279" s="174">
        <f t="shared" si="42"/>
        <v>8</v>
      </c>
      <c r="P279" s="179"/>
      <c r="AF279" s="141"/>
    </row>
    <row r="280" spans="1:32" x14ac:dyDescent="0.2">
      <c r="A280" s="84"/>
      <c r="B280" s="84"/>
      <c r="C280" s="84"/>
      <c r="D280" s="84"/>
      <c r="E280" s="84"/>
      <c r="F280" s="84"/>
      <c r="G280" s="84"/>
      <c r="H280" s="84"/>
      <c r="I280" s="84"/>
      <c r="J280" s="178"/>
      <c r="K280" s="169" t="s">
        <v>234</v>
      </c>
      <c r="L280" s="174">
        <f t="shared" si="42"/>
        <v>3</v>
      </c>
      <c r="P280" s="179"/>
      <c r="AF280" s="141"/>
    </row>
    <row r="281" spans="1:32" x14ac:dyDescent="0.2">
      <c r="A281" s="84"/>
      <c r="B281" s="84"/>
      <c r="C281" s="84"/>
      <c r="D281" s="84"/>
      <c r="E281" s="84"/>
      <c r="F281" s="84"/>
      <c r="G281" s="84"/>
      <c r="H281" s="84"/>
      <c r="I281" s="84"/>
      <c r="J281" s="178"/>
      <c r="K281" s="169" t="str">
        <f t="shared" si="43"/>
        <v>マーシャル</v>
      </c>
      <c r="L281" s="174">
        <f t="shared" si="42"/>
        <v>0</v>
      </c>
      <c r="P281" s="179"/>
      <c r="U281" s="4"/>
      <c r="AF281" s="141"/>
    </row>
    <row r="282" spans="1:32" x14ac:dyDescent="0.2">
      <c r="J282" s="178"/>
      <c r="K282" s="169" t="str">
        <f t="shared" si="43"/>
        <v>サーキット</v>
      </c>
      <c r="L282" s="174">
        <f t="shared" si="42"/>
        <v>0</v>
      </c>
      <c r="P282" s="179"/>
      <c r="AF282" s="141"/>
    </row>
    <row r="283" spans="1:32" x14ac:dyDescent="0.2">
      <c r="J283" s="178"/>
      <c r="K283" s="169" t="str">
        <f t="shared" si="43"/>
        <v>ホットボクサ</v>
      </c>
      <c r="L283" s="174">
        <f t="shared" si="42"/>
        <v>0</v>
      </c>
      <c r="P283" s="179"/>
      <c r="AF283" s="141"/>
    </row>
    <row r="284" spans="1:32" x14ac:dyDescent="0.2">
      <c r="J284" s="178"/>
      <c r="K284" s="236" t="str">
        <f t="shared" si="43"/>
        <v>健康美容</v>
      </c>
      <c r="L284" s="237"/>
      <c r="P284" s="179"/>
      <c r="R284" s="4"/>
      <c r="AF284" s="141"/>
    </row>
    <row r="285" spans="1:32" x14ac:dyDescent="0.2">
      <c r="J285" s="178"/>
      <c r="K285" s="169" t="str">
        <f t="shared" si="43"/>
        <v>リンパ</v>
      </c>
      <c r="L285" s="174">
        <f t="shared" ref="L285:L296" si="44">SUM(L35,L95,L161,L220)</f>
        <v>5</v>
      </c>
      <c r="P285" s="179"/>
      <c r="AF285" s="141"/>
    </row>
    <row r="286" spans="1:32" x14ac:dyDescent="0.2">
      <c r="J286" s="178"/>
      <c r="K286" s="169" t="str">
        <f t="shared" si="43"/>
        <v>骨盤</v>
      </c>
      <c r="L286" s="174">
        <f t="shared" si="44"/>
        <v>3</v>
      </c>
      <c r="P286" s="179"/>
      <c r="AF286" s="141"/>
    </row>
    <row r="287" spans="1:32" x14ac:dyDescent="0.2">
      <c r="J287" s="178"/>
      <c r="K287" s="169" t="str">
        <f t="shared" si="43"/>
        <v>肩コリ</v>
      </c>
      <c r="L287" s="174">
        <f t="shared" si="44"/>
        <v>3</v>
      </c>
      <c r="P287" s="179"/>
      <c r="AF287" s="141"/>
    </row>
    <row r="288" spans="1:32" x14ac:dyDescent="0.2">
      <c r="J288" s="178"/>
      <c r="K288" s="169" t="str">
        <f t="shared" si="43"/>
        <v>美姿勢</v>
      </c>
      <c r="L288" s="174">
        <f t="shared" si="44"/>
        <v>4</v>
      </c>
      <c r="P288" s="179"/>
      <c r="AF288" s="141"/>
    </row>
    <row r="289" spans="1:37" x14ac:dyDescent="0.2">
      <c r="J289" s="178"/>
      <c r="K289" s="169" t="str">
        <f>K39</f>
        <v>免疫</v>
      </c>
      <c r="L289" s="174">
        <f t="shared" si="44"/>
        <v>1</v>
      </c>
      <c r="P289" s="179"/>
      <c r="AF289" s="141"/>
    </row>
    <row r="290" spans="1:37" x14ac:dyDescent="0.2">
      <c r="J290" s="178"/>
      <c r="K290" s="169" t="str">
        <f t="shared" ref="K290:K291" si="45">K40</f>
        <v>ココロ</v>
      </c>
      <c r="L290" s="174">
        <f t="shared" si="44"/>
        <v>6</v>
      </c>
      <c r="P290" s="179"/>
      <c r="AF290" s="141"/>
    </row>
    <row r="291" spans="1:37" x14ac:dyDescent="0.2">
      <c r="J291" s="178"/>
      <c r="K291" s="169" t="str">
        <f t="shared" si="45"/>
        <v>腸活</v>
      </c>
      <c r="L291" s="174">
        <f t="shared" si="44"/>
        <v>3</v>
      </c>
      <c r="P291" s="179"/>
      <c r="AF291" s="141"/>
    </row>
    <row r="292" spans="1:37" x14ac:dyDescent="0.2">
      <c r="J292" s="178"/>
      <c r="K292" s="169" t="str">
        <f t="shared" ref="K292:K301" si="46">K42</f>
        <v>ゆがみとり</v>
      </c>
      <c r="L292" s="174">
        <f t="shared" si="44"/>
        <v>4</v>
      </c>
      <c r="P292" s="179"/>
      <c r="AF292" s="141"/>
    </row>
    <row r="293" spans="1:37" x14ac:dyDescent="0.2">
      <c r="J293" s="178"/>
      <c r="K293" s="169" t="str">
        <f t="shared" si="46"/>
        <v>ととのえて</v>
      </c>
      <c r="L293" s="174">
        <f t="shared" si="44"/>
        <v>0</v>
      </c>
      <c r="P293" s="179"/>
      <c r="AF293" s="141"/>
    </row>
    <row r="294" spans="1:37" x14ac:dyDescent="0.2">
      <c r="J294" s="178"/>
      <c r="K294" s="236" t="str">
        <f t="shared" si="46"/>
        <v>限定</v>
      </c>
      <c r="L294" s="237"/>
      <c r="P294" s="179"/>
      <c r="AF294" s="141"/>
    </row>
    <row r="295" spans="1:37" x14ac:dyDescent="0.2">
      <c r="J295" s="178"/>
      <c r="K295" s="169" t="s">
        <v>218</v>
      </c>
      <c r="L295" s="174">
        <f t="shared" si="44"/>
        <v>0</v>
      </c>
      <c r="P295" s="179"/>
      <c r="AF295" s="141"/>
    </row>
    <row r="296" spans="1:37" x14ac:dyDescent="0.2">
      <c r="J296" s="178"/>
      <c r="K296" s="169" t="s">
        <v>219</v>
      </c>
      <c r="L296" s="174">
        <f t="shared" si="44"/>
        <v>5</v>
      </c>
      <c r="P296" s="179"/>
      <c r="AF296" s="141"/>
    </row>
    <row r="297" spans="1:37" x14ac:dyDescent="0.2">
      <c r="J297" s="178"/>
      <c r="K297" s="169"/>
      <c r="L297" s="174"/>
      <c r="P297" s="179"/>
      <c r="AF297" s="141"/>
    </row>
    <row r="298" spans="1:37" x14ac:dyDescent="0.2">
      <c r="J298" s="178"/>
      <c r="K298" s="169"/>
      <c r="L298" s="174"/>
      <c r="P298" s="179"/>
      <c r="AF298" s="141"/>
    </row>
    <row r="299" spans="1:37" s="5" customFormat="1" x14ac:dyDescent="0.2">
      <c r="A299" s="1"/>
      <c r="B299" s="1"/>
      <c r="C299" s="1"/>
      <c r="D299" s="1"/>
      <c r="E299" s="1"/>
      <c r="F299" s="1"/>
      <c r="G299" s="1"/>
      <c r="H299" s="1"/>
      <c r="I299" s="1"/>
      <c r="J299" s="178"/>
      <c r="K299" s="169"/>
      <c r="L299" s="174"/>
      <c r="M299" s="166"/>
      <c r="N299" s="166"/>
      <c r="O299" s="172"/>
      <c r="P299" s="179"/>
      <c r="Q299" s="1"/>
      <c r="R299" s="3"/>
      <c r="S299" s="3"/>
      <c r="T299" s="3"/>
      <c r="U299" s="3"/>
      <c r="V299" s="3"/>
      <c r="W299" s="3"/>
      <c r="X299" s="3"/>
      <c r="Y299" s="4"/>
      <c r="Z299" s="4"/>
      <c r="AA299" s="3"/>
      <c r="AF299" s="141"/>
      <c r="AI299" s="7"/>
      <c r="AJ299" s="7"/>
      <c r="AK299" s="7"/>
    </row>
    <row r="300" spans="1:37" s="5" customFormat="1" ht="27" thickBot="1" x14ac:dyDescent="0.25">
      <c r="A300" s="1"/>
      <c r="B300" s="1"/>
      <c r="C300" s="1"/>
      <c r="D300" s="1"/>
      <c r="E300" s="1"/>
      <c r="F300" s="1"/>
      <c r="G300" s="1"/>
      <c r="H300" s="1"/>
      <c r="I300" s="1"/>
      <c r="J300" s="178"/>
      <c r="K300" s="169"/>
      <c r="L300" s="174"/>
      <c r="M300" s="166"/>
      <c r="N300" s="166"/>
      <c r="O300" s="172"/>
      <c r="P300" s="179"/>
      <c r="Q300" s="1"/>
      <c r="R300" s="3"/>
      <c r="S300" s="3"/>
      <c r="T300" s="3"/>
      <c r="U300" s="3"/>
      <c r="V300" s="3"/>
      <c r="W300" s="3"/>
      <c r="X300" s="3"/>
      <c r="Y300" s="4"/>
      <c r="Z300" s="4"/>
      <c r="AA300" s="3"/>
      <c r="AF300" s="141"/>
      <c r="AI300" s="7"/>
      <c r="AJ300" s="7"/>
      <c r="AK300" s="7"/>
    </row>
    <row r="301" spans="1:37" s="5" customFormat="1" ht="27" thickBot="1" x14ac:dyDescent="0.25">
      <c r="A301" s="1"/>
      <c r="B301" s="1"/>
      <c r="C301" s="1"/>
      <c r="D301" s="1"/>
      <c r="E301" s="1"/>
      <c r="F301" s="1"/>
      <c r="G301" s="1"/>
      <c r="H301" s="1"/>
      <c r="I301" s="1"/>
      <c r="J301" s="245"/>
      <c r="K301" s="243" t="str">
        <f t="shared" si="46"/>
        <v>合計</v>
      </c>
      <c r="L301" s="244">
        <f>SUM(L255:L300)</f>
        <v>118</v>
      </c>
      <c r="M301" s="239"/>
      <c r="N301" s="166"/>
      <c r="O301" s="172"/>
      <c r="P301" s="179"/>
      <c r="Q301" s="1"/>
      <c r="R301" s="3"/>
      <c r="S301" s="3"/>
      <c r="T301" s="3"/>
      <c r="U301" s="3"/>
      <c r="V301" s="3"/>
      <c r="W301" s="3"/>
      <c r="X301" s="3"/>
      <c r="Y301" s="4"/>
      <c r="Z301" s="4"/>
      <c r="AA301" s="3"/>
      <c r="AF301" s="141"/>
      <c r="AI301" s="7"/>
      <c r="AJ301" s="7"/>
      <c r="AK301" s="7"/>
    </row>
    <row r="302" spans="1:37" s="5" customFormat="1" x14ac:dyDescent="0.2">
      <c r="A302" s="1"/>
      <c r="B302" s="1"/>
      <c r="C302" s="1"/>
      <c r="D302" s="1"/>
      <c r="E302" s="1"/>
      <c r="F302" s="1"/>
      <c r="G302" s="1"/>
      <c r="H302" s="1"/>
      <c r="I302" s="1"/>
      <c r="J302" s="178"/>
      <c r="K302" s="166"/>
      <c r="L302" s="172"/>
      <c r="M302" s="166"/>
      <c r="N302" s="166"/>
      <c r="O302" s="172"/>
      <c r="P302" s="179"/>
      <c r="Q302" s="1"/>
      <c r="R302" s="3"/>
      <c r="S302" s="3"/>
      <c r="T302" s="3"/>
      <c r="U302" s="3"/>
      <c r="V302" s="3"/>
      <c r="W302" s="3"/>
      <c r="X302" s="3"/>
      <c r="Y302" s="4"/>
      <c r="Z302" s="4"/>
      <c r="AA302" s="3"/>
      <c r="AF302" s="141"/>
      <c r="AI302" s="7"/>
      <c r="AJ302" s="7"/>
      <c r="AK302" s="7"/>
    </row>
    <row r="303" spans="1:37" s="5" customFormat="1" x14ac:dyDescent="0.2">
      <c r="A303" s="1"/>
      <c r="B303" s="1"/>
      <c r="C303" s="1"/>
      <c r="D303" s="1"/>
      <c r="E303" s="1"/>
      <c r="F303" s="1"/>
      <c r="G303" s="1"/>
      <c r="H303" s="1"/>
      <c r="I303" s="1"/>
      <c r="J303" s="178"/>
      <c r="K303" s="166"/>
      <c r="L303" s="172"/>
      <c r="M303" s="166"/>
      <c r="N303" s="166"/>
      <c r="O303" s="172"/>
      <c r="P303" s="179"/>
      <c r="Q303" s="1"/>
      <c r="R303" s="3"/>
      <c r="S303" s="3"/>
      <c r="T303" s="3"/>
      <c r="U303" s="3"/>
      <c r="V303" s="3"/>
      <c r="W303" s="3"/>
      <c r="X303" s="3"/>
      <c r="Y303" s="4"/>
      <c r="Z303" s="4"/>
      <c r="AA303" s="3"/>
      <c r="AF303" s="141"/>
      <c r="AI303" s="7"/>
      <c r="AJ303" s="7"/>
      <c r="AK303" s="7"/>
    </row>
    <row r="304" spans="1:37" s="5" customFormat="1" x14ac:dyDescent="0.2">
      <c r="A304" s="1"/>
      <c r="B304" s="1"/>
      <c r="C304" s="1"/>
      <c r="D304" s="1"/>
      <c r="E304" s="1"/>
      <c r="F304" s="1"/>
      <c r="G304" s="1"/>
      <c r="H304" s="1"/>
      <c r="I304" s="1"/>
      <c r="J304" s="178"/>
      <c r="K304" s="166"/>
      <c r="L304" s="172"/>
      <c r="M304" s="166"/>
      <c r="N304" s="166"/>
      <c r="O304" s="172"/>
      <c r="P304" s="179"/>
      <c r="Q304" s="1"/>
      <c r="R304" s="3"/>
      <c r="S304" s="3"/>
      <c r="T304" s="3"/>
      <c r="U304" s="3"/>
      <c r="V304" s="3"/>
      <c r="W304" s="3"/>
      <c r="X304" s="3"/>
      <c r="Y304" s="4"/>
      <c r="Z304" s="4"/>
      <c r="AA304" s="3"/>
      <c r="AF304" s="141"/>
      <c r="AI304" s="7"/>
      <c r="AJ304" s="7"/>
      <c r="AK304" s="7"/>
    </row>
    <row r="305" spans="1:37" s="5" customFormat="1" x14ac:dyDescent="0.2">
      <c r="A305" s="1"/>
      <c r="B305" s="1"/>
      <c r="C305" s="1"/>
      <c r="D305" s="1"/>
      <c r="E305" s="1"/>
      <c r="F305" s="1"/>
      <c r="G305" s="1"/>
      <c r="H305" s="1"/>
      <c r="I305" s="1"/>
      <c r="J305" s="178"/>
      <c r="K305" s="166"/>
      <c r="L305" s="172"/>
      <c r="M305" s="166"/>
      <c r="N305" s="166"/>
      <c r="O305" s="172"/>
      <c r="P305" s="179"/>
      <c r="Q305" s="1"/>
      <c r="R305" s="3"/>
      <c r="S305" s="3"/>
      <c r="T305" s="3"/>
      <c r="U305" s="3"/>
      <c r="V305" s="3"/>
      <c r="W305" s="3"/>
      <c r="X305" s="3"/>
      <c r="Y305" s="4"/>
      <c r="Z305" s="4"/>
      <c r="AA305" s="3"/>
      <c r="AF305" s="141"/>
      <c r="AI305" s="7"/>
      <c r="AJ305" s="7"/>
      <c r="AK305" s="7"/>
    </row>
    <row r="306" spans="1:37" s="5" customFormat="1" ht="27" thickBot="1" x14ac:dyDescent="0.25">
      <c r="A306" s="1"/>
      <c r="B306" s="1"/>
      <c r="C306" s="1"/>
      <c r="D306" s="1"/>
      <c r="E306" s="1"/>
      <c r="F306" s="1"/>
      <c r="G306" s="1"/>
      <c r="H306" s="1"/>
      <c r="I306" s="1"/>
      <c r="J306" s="242"/>
      <c r="K306" s="180"/>
      <c r="L306" s="332"/>
      <c r="M306" s="180"/>
      <c r="N306" s="180"/>
      <c r="O306" s="332"/>
      <c r="P306" s="181"/>
      <c r="Q306" s="1"/>
      <c r="R306" s="3"/>
      <c r="S306" s="3"/>
      <c r="T306" s="3"/>
      <c r="U306" s="3"/>
      <c r="V306" s="3"/>
      <c r="W306" s="3"/>
      <c r="X306" s="3"/>
      <c r="Y306" s="4"/>
      <c r="Z306" s="4"/>
      <c r="AA306" s="3"/>
      <c r="AF306" s="141"/>
      <c r="AI306" s="7"/>
      <c r="AJ306" s="7"/>
      <c r="AK306" s="7"/>
    </row>
    <row r="307" spans="1:37" s="5" customFormat="1" x14ac:dyDescent="0.2">
      <c r="A307" s="1"/>
      <c r="B307" s="1"/>
      <c r="C307" s="1"/>
      <c r="D307" s="1"/>
      <c r="E307" s="1"/>
      <c r="F307" s="1"/>
      <c r="G307" s="1"/>
      <c r="H307" s="1"/>
      <c r="I307" s="1"/>
      <c r="J307" s="1"/>
      <c r="K307" s="166"/>
      <c r="L307" s="172"/>
      <c r="M307" s="166"/>
      <c r="N307" s="166"/>
      <c r="O307" s="172"/>
      <c r="P307" s="66"/>
      <c r="Q307" s="1"/>
      <c r="R307" s="3"/>
      <c r="S307" s="3"/>
      <c r="T307" s="3"/>
      <c r="U307" s="3"/>
      <c r="V307" s="3"/>
      <c r="W307" s="3"/>
      <c r="X307" s="3"/>
      <c r="Y307" s="4"/>
      <c r="Z307" s="4"/>
      <c r="AA307" s="3"/>
      <c r="AF307" s="141"/>
      <c r="AI307" s="7"/>
      <c r="AJ307" s="7"/>
      <c r="AK307" s="7"/>
    </row>
    <row r="308" spans="1:37" s="5" customFormat="1" x14ac:dyDescent="0.2">
      <c r="A308" s="1"/>
      <c r="B308" s="1"/>
      <c r="C308" s="1"/>
      <c r="D308" s="1"/>
      <c r="E308" s="1"/>
      <c r="F308" s="1"/>
      <c r="G308" s="1"/>
      <c r="H308" s="1"/>
      <c r="I308" s="1"/>
      <c r="J308" s="1"/>
      <c r="K308" s="166"/>
      <c r="L308" s="172"/>
      <c r="M308" s="166"/>
      <c r="N308" s="166"/>
      <c r="O308" s="172"/>
      <c r="P308" s="66"/>
      <c r="Q308" s="1"/>
      <c r="R308" s="3"/>
      <c r="S308" s="3"/>
      <c r="T308" s="3"/>
      <c r="U308" s="3"/>
      <c r="V308" s="3"/>
      <c r="W308" s="3"/>
      <c r="X308" s="3"/>
      <c r="Y308" s="4"/>
      <c r="Z308" s="4"/>
      <c r="AA308" s="3"/>
      <c r="AF308" s="141"/>
      <c r="AI308" s="7"/>
      <c r="AJ308" s="7"/>
      <c r="AK308" s="7"/>
    </row>
    <row r="309" spans="1:37" s="5" customFormat="1" x14ac:dyDescent="0.2">
      <c r="A309" s="1"/>
      <c r="B309" s="1"/>
      <c r="C309" s="1"/>
      <c r="D309" s="1"/>
      <c r="E309" s="1"/>
      <c r="F309" s="1"/>
      <c r="G309" s="1"/>
      <c r="H309" s="1"/>
      <c r="I309" s="1"/>
      <c r="J309" s="1"/>
      <c r="K309" s="166"/>
      <c r="L309" s="172"/>
      <c r="M309" s="166"/>
      <c r="N309" s="166"/>
      <c r="O309" s="172"/>
      <c r="P309" s="66"/>
      <c r="Q309" s="1"/>
      <c r="R309" s="3"/>
      <c r="S309" s="3"/>
      <c r="T309" s="3"/>
      <c r="U309" s="3"/>
      <c r="V309" s="3"/>
      <c r="W309" s="3"/>
      <c r="X309" s="3"/>
      <c r="Y309" s="4"/>
      <c r="Z309" s="4"/>
      <c r="AA309" s="3"/>
      <c r="AF309" s="141"/>
      <c r="AI309" s="7"/>
      <c r="AJ309" s="7"/>
      <c r="AK309" s="7"/>
    </row>
    <row r="310" spans="1:37" s="5" customFormat="1" x14ac:dyDescent="0.2">
      <c r="A310" s="1"/>
      <c r="B310" s="1"/>
      <c r="C310" s="1"/>
      <c r="D310" s="1"/>
      <c r="E310" s="1"/>
      <c r="F310" s="1"/>
      <c r="G310" s="1"/>
      <c r="H310" s="1"/>
      <c r="I310" s="1"/>
      <c r="J310" s="1"/>
      <c r="K310" s="166"/>
      <c r="L310" s="172"/>
      <c r="M310" s="166"/>
      <c r="N310" s="166"/>
      <c r="O310" s="172"/>
      <c r="P310" s="66"/>
      <c r="Q310" s="1"/>
      <c r="R310" s="3"/>
      <c r="S310" s="89"/>
      <c r="T310" s="89"/>
      <c r="U310" s="3"/>
      <c r="V310" s="89"/>
      <c r="W310" s="89"/>
      <c r="X310" s="3"/>
      <c r="Y310" s="4"/>
      <c r="Z310" s="4"/>
      <c r="AA310" s="3"/>
      <c r="AF310" s="141"/>
      <c r="AI310" s="7"/>
      <c r="AJ310" s="7"/>
      <c r="AK310" s="7"/>
    </row>
    <row r="311" spans="1:37" s="5" customFormat="1" x14ac:dyDescent="0.2">
      <c r="A311" s="1"/>
      <c r="B311" s="1"/>
      <c r="C311" s="1"/>
      <c r="D311" s="1"/>
      <c r="E311" s="1"/>
      <c r="F311" s="1"/>
      <c r="G311" s="1"/>
      <c r="H311" s="1"/>
      <c r="I311" s="1"/>
      <c r="J311" s="1"/>
      <c r="K311" s="166"/>
      <c r="L311" s="172"/>
      <c r="M311" s="166"/>
      <c r="N311" s="166"/>
      <c r="O311" s="172"/>
      <c r="P311" s="66"/>
      <c r="Q311" s="1"/>
      <c r="R311" s="3"/>
      <c r="S311" s="89"/>
      <c r="T311" s="89"/>
      <c r="U311" s="3"/>
      <c r="V311" s="89"/>
      <c r="W311" s="89"/>
      <c r="X311" s="3"/>
      <c r="Y311" s="4"/>
      <c r="Z311" s="4"/>
      <c r="AA311" s="3"/>
      <c r="AF311" s="141"/>
      <c r="AI311" s="7"/>
      <c r="AJ311" s="7"/>
      <c r="AK311" s="7"/>
    </row>
    <row r="312" spans="1:37" s="5" customFormat="1" x14ac:dyDescent="0.2">
      <c r="A312" s="1"/>
      <c r="B312" s="1"/>
      <c r="C312" s="1"/>
      <c r="D312" s="1"/>
      <c r="E312" s="1"/>
      <c r="F312" s="1"/>
      <c r="G312" s="1"/>
      <c r="H312" s="1"/>
      <c r="I312" s="1"/>
      <c r="J312" s="1"/>
      <c r="K312" s="166"/>
      <c r="L312" s="172"/>
      <c r="M312" s="166"/>
      <c r="N312" s="166"/>
      <c r="O312" s="172"/>
      <c r="P312" s="66"/>
      <c r="Q312" s="1"/>
      <c r="R312" s="3"/>
      <c r="S312" s="89"/>
      <c r="T312" s="89"/>
      <c r="U312" s="3"/>
      <c r="V312" s="89"/>
      <c r="W312" s="89"/>
      <c r="X312" s="3"/>
      <c r="Y312" s="4"/>
      <c r="Z312" s="4"/>
      <c r="AA312" s="3"/>
      <c r="AF312" s="141"/>
      <c r="AI312" s="7"/>
      <c r="AJ312" s="7"/>
      <c r="AK312" s="7"/>
    </row>
    <row r="313" spans="1:37" s="5" customFormat="1" ht="41.4" x14ac:dyDescent="0.2">
      <c r="A313" s="1"/>
      <c r="B313" s="1"/>
      <c r="C313" s="1"/>
      <c r="D313" s="1"/>
      <c r="E313" s="1"/>
      <c r="F313" s="1"/>
      <c r="G313" s="1"/>
      <c r="H313" s="1"/>
      <c r="I313" s="1"/>
      <c r="J313" s="1"/>
      <c r="K313" s="166"/>
      <c r="L313" s="172"/>
      <c r="M313" s="166"/>
      <c r="N313" s="166"/>
      <c r="O313" s="172"/>
      <c r="P313" s="66"/>
      <c r="Q313" s="90"/>
      <c r="R313" s="3"/>
      <c r="S313" s="89"/>
      <c r="T313" s="89"/>
      <c r="U313" s="3"/>
      <c r="V313" s="89"/>
      <c r="W313" s="89"/>
      <c r="X313" s="3"/>
      <c r="Y313" s="4"/>
      <c r="Z313" s="4"/>
      <c r="AA313" s="3"/>
      <c r="AF313" s="141"/>
      <c r="AH313" s="88"/>
      <c r="AI313" s="7"/>
      <c r="AJ313" s="7"/>
      <c r="AK313" s="7"/>
    </row>
    <row r="314" spans="1:37" s="5" customFormat="1" x14ac:dyDescent="0.2">
      <c r="A314" s="1"/>
      <c r="B314" s="1"/>
      <c r="C314" s="1"/>
      <c r="D314" s="1"/>
      <c r="E314" s="1"/>
      <c r="F314" s="1"/>
      <c r="G314" s="1"/>
      <c r="H314" s="1"/>
      <c r="I314" s="1"/>
      <c r="J314" s="1"/>
      <c r="K314" s="166"/>
      <c r="L314" s="172"/>
      <c r="M314" s="166"/>
      <c r="N314" s="166"/>
      <c r="O314" s="172"/>
      <c r="P314" s="66"/>
      <c r="Q314" s="6"/>
      <c r="R314" s="3"/>
      <c r="S314" s="89"/>
      <c r="T314" s="89"/>
      <c r="U314" s="3"/>
      <c r="V314" s="89"/>
      <c r="W314" s="89"/>
      <c r="X314" s="3"/>
      <c r="Y314" s="4"/>
      <c r="Z314" s="4"/>
      <c r="AA314" s="3"/>
      <c r="AF314" s="141"/>
      <c r="AH314" s="88"/>
      <c r="AI314" s="7"/>
      <c r="AJ314" s="7"/>
      <c r="AK314" s="7"/>
    </row>
    <row r="315" spans="1:37" s="7" customFormat="1" x14ac:dyDescent="0.2">
      <c r="A315" s="1"/>
      <c r="B315" s="1"/>
      <c r="C315" s="1"/>
      <c r="D315" s="1"/>
      <c r="E315" s="1"/>
      <c r="F315" s="1"/>
      <c r="G315" s="1"/>
      <c r="H315" s="1"/>
      <c r="I315" s="1"/>
      <c r="J315" s="1"/>
      <c r="K315" s="166"/>
      <c r="L315" s="172"/>
      <c r="M315" s="166"/>
      <c r="N315" s="166"/>
      <c r="O315" s="172"/>
      <c r="P315" s="66"/>
      <c r="Q315" s="1"/>
      <c r="R315" s="3"/>
      <c r="S315" s="89"/>
      <c r="T315" s="89"/>
      <c r="U315" s="3"/>
      <c r="V315" s="89"/>
      <c r="W315" s="89"/>
      <c r="X315" s="3"/>
      <c r="Y315" s="4"/>
      <c r="Z315" s="4"/>
      <c r="AA315" s="3"/>
      <c r="AB315" s="5"/>
      <c r="AC315" s="5"/>
      <c r="AD315" s="5"/>
      <c r="AE315" s="5"/>
      <c r="AF315" s="141"/>
      <c r="AG315" s="5"/>
      <c r="AH315" s="88"/>
    </row>
    <row r="316" spans="1:37" s="7" customFormat="1" x14ac:dyDescent="0.2">
      <c r="A316" s="1"/>
      <c r="B316" s="1"/>
      <c r="C316" s="1"/>
      <c r="D316" s="1"/>
      <c r="E316" s="1"/>
      <c r="F316" s="1"/>
      <c r="G316" s="1"/>
      <c r="H316" s="1"/>
      <c r="I316" s="1"/>
      <c r="J316" s="1"/>
      <c r="K316" s="166"/>
      <c r="L316" s="172"/>
      <c r="M316" s="166"/>
      <c r="N316" s="166"/>
      <c r="O316" s="172"/>
      <c r="P316" s="66"/>
      <c r="Q316" s="1"/>
      <c r="R316" s="3"/>
      <c r="S316" s="89"/>
      <c r="T316" s="89"/>
      <c r="U316" s="3"/>
      <c r="V316" s="89"/>
      <c r="W316" s="89"/>
      <c r="X316" s="3"/>
      <c r="Y316" s="4"/>
      <c r="Z316" s="4"/>
      <c r="AA316" s="89"/>
      <c r="AB316" s="88"/>
      <c r="AC316" s="88"/>
      <c r="AD316" s="88"/>
      <c r="AE316" s="88"/>
      <c r="AF316" s="141"/>
      <c r="AG316" s="5"/>
      <c r="AH316" s="88"/>
    </row>
    <row r="317" spans="1:37" s="7" customFormat="1" x14ac:dyDescent="0.2">
      <c r="A317" s="1"/>
      <c r="B317" s="1"/>
      <c r="C317" s="1"/>
      <c r="D317" s="1"/>
      <c r="E317" s="1"/>
      <c r="F317" s="1"/>
      <c r="G317" s="1"/>
      <c r="H317" s="1"/>
      <c r="I317" s="1"/>
      <c r="J317" s="1"/>
      <c r="K317" s="166"/>
      <c r="L317" s="172"/>
      <c r="M317" s="166"/>
      <c r="N317" s="166"/>
      <c r="O317" s="172"/>
      <c r="P317" s="66"/>
      <c r="Q317" s="84"/>
      <c r="R317" s="3"/>
      <c r="S317" s="89"/>
      <c r="T317" s="89"/>
      <c r="U317" s="3"/>
      <c r="V317" s="89"/>
      <c r="W317" s="89"/>
      <c r="X317" s="3"/>
      <c r="Y317" s="4"/>
      <c r="Z317" s="4"/>
      <c r="AA317" s="89"/>
      <c r="AB317" s="88"/>
      <c r="AC317" s="88"/>
      <c r="AD317" s="88"/>
      <c r="AE317" s="88"/>
      <c r="AF317" s="141"/>
      <c r="AG317" s="5"/>
      <c r="AH317" s="88"/>
    </row>
    <row r="318" spans="1:37" s="7" customFormat="1" x14ac:dyDescent="0.2">
      <c r="A318" s="1"/>
      <c r="B318" s="1"/>
      <c r="C318" s="1"/>
      <c r="D318" s="1"/>
      <c r="E318" s="1"/>
      <c r="F318" s="1"/>
      <c r="G318" s="1"/>
      <c r="H318" s="1"/>
      <c r="I318" s="1"/>
      <c r="J318" s="1"/>
      <c r="K318" s="166"/>
      <c r="L318" s="172"/>
      <c r="M318" s="166"/>
      <c r="N318" s="166"/>
      <c r="O318" s="172"/>
      <c r="P318" s="66"/>
      <c r="Q318" s="84"/>
      <c r="R318" s="3"/>
      <c r="S318" s="89"/>
      <c r="T318" s="89"/>
      <c r="U318" s="3"/>
      <c r="V318" s="89"/>
      <c r="W318" s="89"/>
      <c r="X318" s="3"/>
      <c r="Y318" s="4"/>
      <c r="Z318" s="4"/>
      <c r="AA318" s="89"/>
      <c r="AB318" s="88"/>
      <c r="AC318" s="88"/>
      <c r="AD318" s="88"/>
      <c r="AE318" s="88"/>
      <c r="AF318" s="141"/>
      <c r="AG318" s="5"/>
      <c r="AH318" s="88"/>
    </row>
    <row r="319" spans="1:37" s="7" customFormat="1" x14ac:dyDescent="0.2">
      <c r="A319" s="1"/>
      <c r="B319" s="1"/>
      <c r="C319" s="1"/>
      <c r="D319" s="1"/>
      <c r="E319" s="1"/>
      <c r="F319" s="1"/>
      <c r="G319" s="1"/>
      <c r="H319" s="1"/>
      <c r="I319" s="1"/>
      <c r="J319" s="1"/>
      <c r="K319" s="166"/>
      <c r="L319" s="172"/>
      <c r="M319" s="166"/>
      <c r="N319" s="166"/>
      <c r="O319" s="172"/>
      <c r="P319" s="66"/>
      <c r="Q319" s="84"/>
      <c r="R319" s="3"/>
      <c r="S319" s="89"/>
      <c r="T319" s="89"/>
      <c r="U319" s="3"/>
      <c r="V319" s="89"/>
      <c r="W319" s="89"/>
      <c r="X319" s="3"/>
      <c r="Y319" s="4"/>
      <c r="Z319" s="4"/>
      <c r="AA319" s="89"/>
      <c r="AB319" s="88"/>
      <c r="AC319" s="88"/>
      <c r="AD319" s="88"/>
      <c r="AE319" s="88"/>
      <c r="AF319" s="141"/>
      <c r="AG319" s="5"/>
      <c r="AH319" s="88"/>
    </row>
    <row r="320" spans="1:37" s="7" customFormat="1" x14ac:dyDescent="0.2">
      <c r="A320" s="1"/>
      <c r="B320" s="1"/>
      <c r="C320" s="1"/>
      <c r="D320" s="1"/>
      <c r="E320" s="1"/>
      <c r="F320" s="1"/>
      <c r="G320" s="1"/>
      <c r="H320" s="1"/>
      <c r="I320" s="1"/>
      <c r="J320" s="1"/>
      <c r="K320" s="166"/>
      <c r="L320" s="172"/>
      <c r="M320" s="166"/>
      <c r="N320" s="166"/>
      <c r="O320" s="172"/>
      <c r="P320" s="66"/>
      <c r="Q320" s="84"/>
      <c r="R320" s="3"/>
      <c r="S320" s="89"/>
      <c r="T320" s="89"/>
      <c r="U320" s="3"/>
      <c r="V320" s="89"/>
      <c r="W320" s="89"/>
      <c r="X320" s="3"/>
      <c r="Y320" s="4"/>
      <c r="Z320" s="4"/>
      <c r="AA320" s="89"/>
      <c r="AB320" s="88"/>
      <c r="AC320" s="88"/>
      <c r="AD320" s="88"/>
      <c r="AE320" s="88"/>
      <c r="AF320" s="141"/>
      <c r="AG320" s="5"/>
      <c r="AH320" s="88"/>
    </row>
    <row r="321" spans="1:34" s="7" customFormat="1" x14ac:dyDescent="0.2">
      <c r="A321" s="1"/>
      <c r="B321" s="1"/>
      <c r="C321" s="1"/>
      <c r="D321" s="1"/>
      <c r="E321" s="1"/>
      <c r="F321" s="1"/>
      <c r="G321" s="1"/>
      <c r="H321" s="1"/>
      <c r="I321" s="1"/>
      <c r="J321" s="1"/>
      <c r="K321" s="166"/>
      <c r="L321" s="172"/>
      <c r="M321" s="166"/>
      <c r="N321" s="166"/>
      <c r="O321" s="172"/>
      <c r="P321" s="66"/>
      <c r="Q321" s="84"/>
      <c r="R321" s="3"/>
      <c r="S321" s="89"/>
      <c r="T321" s="89"/>
      <c r="U321" s="3"/>
      <c r="V321" s="89"/>
      <c r="W321" s="89"/>
      <c r="X321" s="89"/>
      <c r="Y321" s="4"/>
      <c r="Z321" s="4"/>
      <c r="AA321" s="89"/>
      <c r="AB321" s="88"/>
      <c r="AC321" s="88"/>
      <c r="AD321" s="88"/>
      <c r="AE321" s="88"/>
      <c r="AF321" s="141"/>
      <c r="AG321" s="5"/>
      <c r="AH321" s="88"/>
    </row>
    <row r="322" spans="1:34" s="7" customFormat="1" x14ac:dyDescent="0.2">
      <c r="A322" s="1"/>
      <c r="B322" s="1"/>
      <c r="C322" s="1"/>
      <c r="D322" s="1"/>
      <c r="E322" s="1"/>
      <c r="F322" s="1"/>
      <c r="G322" s="1"/>
      <c r="H322" s="1"/>
      <c r="I322" s="1"/>
      <c r="J322" s="1"/>
      <c r="K322" s="166"/>
      <c r="L322" s="172"/>
      <c r="M322" s="166"/>
      <c r="N322" s="166"/>
      <c r="O322" s="172"/>
      <c r="P322" s="66"/>
      <c r="Q322" s="84"/>
      <c r="R322" s="3"/>
      <c r="S322" s="89"/>
      <c r="T322" s="89"/>
      <c r="U322" s="3"/>
      <c r="V322" s="89"/>
      <c r="W322" s="89"/>
      <c r="X322" s="89"/>
      <c r="Y322" s="4"/>
      <c r="Z322" s="4"/>
      <c r="AA322" s="89"/>
      <c r="AB322" s="88"/>
      <c r="AC322" s="88"/>
      <c r="AD322" s="88"/>
      <c r="AE322" s="88"/>
      <c r="AF322" s="141"/>
      <c r="AG322" s="5"/>
      <c r="AH322" s="88"/>
    </row>
    <row r="323" spans="1:34" s="7" customFormat="1" x14ac:dyDescent="0.2">
      <c r="A323" s="1"/>
      <c r="B323" s="1"/>
      <c r="C323" s="1"/>
      <c r="D323" s="1"/>
      <c r="E323" s="1"/>
      <c r="F323" s="1"/>
      <c r="G323" s="1"/>
      <c r="H323" s="1"/>
      <c r="I323" s="1"/>
      <c r="J323" s="1"/>
      <c r="K323" s="166"/>
      <c r="L323" s="172"/>
      <c r="M323" s="166"/>
      <c r="N323" s="166"/>
      <c r="O323" s="172"/>
      <c r="P323" s="66"/>
      <c r="Q323" s="84"/>
      <c r="R323" s="3"/>
      <c r="S323" s="89"/>
      <c r="T323" s="89"/>
      <c r="U323" s="3"/>
      <c r="V323" s="89"/>
      <c r="W323" s="89"/>
      <c r="X323" s="89"/>
      <c r="Y323" s="4"/>
      <c r="Z323" s="4"/>
      <c r="AA323" s="89"/>
      <c r="AB323" s="88"/>
      <c r="AC323" s="88"/>
      <c r="AD323" s="88"/>
      <c r="AE323" s="88"/>
      <c r="AF323" s="141"/>
      <c r="AG323" s="5"/>
      <c r="AH323" s="88"/>
    </row>
    <row r="324" spans="1:34" s="7" customFormat="1" x14ac:dyDescent="0.2">
      <c r="A324" s="1"/>
      <c r="B324" s="1"/>
      <c r="C324" s="1"/>
      <c r="D324" s="1"/>
      <c r="E324" s="1"/>
      <c r="F324" s="1"/>
      <c r="G324" s="1"/>
      <c r="H324" s="1"/>
      <c r="I324" s="1"/>
      <c r="J324" s="1"/>
      <c r="K324" s="166"/>
      <c r="L324" s="172"/>
      <c r="M324" s="166"/>
      <c r="N324" s="166"/>
      <c r="O324" s="172"/>
      <c r="P324" s="66"/>
      <c r="Q324" s="84"/>
      <c r="R324" s="3"/>
      <c r="S324" s="89"/>
      <c r="T324" s="89"/>
      <c r="U324" s="3"/>
      <c r="V324" s="89"/>
      <c r="W324" s="89"/>
      <c r="X324" s="89"/>
      <c r="Y324" s="89"/>
      <c r="Z324" s="89"/>
      <c r="AA324" s="89"/>
      <c r="AB324" s="88"/>
      <c r="AC324" s="88"/>
      <c r="AD324" s="88"/>
      <c r="AE324" s="88"/>
      <c r="AF324" s="141"/>
      <c r="AG324" s="5"/>
      <c r="AH324" s="88"/>
    </row>
    <row r="325" spans="1:34" s="7" customFormat="1" x14ac:dyDescent="0.2">
      <c r="A325" s="1"/>
      <c r="B325" s="1"/>
      <c r="C325" s="1"/>
      <c r="D325" s="1"/>
      <c r="E325" s="1"/>
      <c r="F325" s="1"/>
      <c r="G325" s="1"/>
      <c r="H325" s="1"/>
      <c r="I325" s="1"/>
      <c r="J325" s="1"/>
      <c r="K325" s="166"/>
      <c r="L325" s="172"/>
      <c r="M325" s="166"/>
      <c r="N325" s="166"/>
      <c r="O325" s="172"/>
      <c r="P325" s="66"/>
      <c r="Q325" s="84"/>
      <c r="R325" s="3"/>
      <c r="S325" s="89"/>
      <c r="T325" s="89"/>
      <c r="U325" s="3"/>
      <c r="V325" s="89"/>
      <c r="W325" s="89"/>
      <c r="X325" s="89"/>
      <c r="Y325" s="89"/>
      <c r="Z325" s="89"/>
      <c r="AA325" s="89"/>
      <c r="AB325" s="88"/>
      <c r="AC325" s="88"/>
      <c r="AD325" s="88"/>
      <c r="AE325" s="88"/>
      <c r="AF325" s="141"/>
      <c r="AG325" s="5"/>
      <c r="AH325" s="88"/>
    </row>
    <row r="326" spans="1:34" s="7" customFormat="1" x14ac:dyDescent="0.2">
      <c r="A326" s="1"/>
      <c r="B326" s="1"/>
      <c r="C326" s="1"/>
      <c r="D326" s="1"/>
      <c r="E326" s="1"/>
      <c r="F326" s="1"/>
      <c r="G326" s="1"/>
      <c r="H326" s="1"/>
      <c r="I326" s="1"/>
      <c r="J326" s="1"/>
      <c r="K326" s="166"/>
      <c r="L326" s="172"/>
      <c r="M326" s="166"/>
      <c r="N326" s="166"/>
      <c r="O326" s="172"/>
      <c r="P326" s="66"/>
      <c r="Q326" s="84"/>
      <c r="R326" s="3"/>
      <c r="S326" s="3"/>
      <c r="T326" s="3"/>
      <c r="U326" s="3"/>
      <c r="V326" s="3"/>
      <c r="W326" s="3"/>
      <c r="X326" s="89"/>
      <c r="Y326" s="89"/>
      <c r="Z326" s="89"/>
      <c r="AA326" s="89"/>
      <c r="AB326" s="88"/>
      <c r="AC326" s="88"/>
      <c r="AD326" s="88"/>
      <c r="AE326" s="88"/>
      <c r="AF326" s="141"/>
      <c r="AG326" s="5"/>
      <c r="AH326" s="88"/>
    </row>
    <row r="327" spans="1:34" s="7" customFormat="1" x14ac:dyDescent="0.2">
      <c r="A327" s="1"/>
      <c r="B327" s="1"/>
      <c r="C327" s="1"/>
      <c r="D327" s="1"/>
      <c r="E327" s="1"/>
      <c r="F327" s="1"/>
      <c r="G327" s="1"/>
      <c r="H327" s="1"/>
      <c r="I327" s="1"/>
      <c r="J327" s="1"/>
      <c r="K327" s="166"/>
      <c r="L327" s="172"/>
      <c r="M327" s="166"/>
      <c r="N327" s="166"/>
      <c r="O327" s="172"/>
      <c r="P327" s="66"/>
      <c r="Q327" s="84"/>
      <c r="R327" s="3"/>
      <c r="S327" s="3"/>
      <c r="T327" s="3"/>
      <c r="U327" s="3"/>
      <c r="V327" s="3"/>
      <c r="W327" s="3"/>
      <c r="X327" s="89"/>
      <c r="Y327" s="89"/>
      <c r="Z327" s="89"/>
      <c r="AA327" s="89"/>
      <c r="AB327" s="88"/>
      <c r="AC327" s="88"/>
      <c r="AD327" s="88"/>
      <c r="AE327" s="88"/>
      <c r="AF327" s="141"/>
      <c r="AG327" s="5"/>
      <c r="AH327" s="88"/>
    </row>
    <row r="328" spans="1:34" s="7" customFormat="1" x14ac:dyDescent="0.2">
      <c r="A328" s="1"/>
      <c r="B328" s="1"/>
      <c r="C328" s="1"/>
      <c r="D328" s="1"/>
      <c r="E328" s="1"/>
      <c r="F328" s="1"/>
      <c r="G328" s="1"/>
      <c r="H328" s="1"/>
      <c r="I328" s="1"/>
      <c r="J328" s="1"/>
      <c r="K328" s="166"/>
      <c r="L328" s="172"/>
      <c r="M328" s="166"/>
      <c r="N328" s="166"/>
      <c r="O328" s="172"/>
      <c r="P328" s="66"/>
      <c r="Q328" s="84"/>
      <c r="R328" s="3"/>
      <c r="S328" s="3"/>
      <c r="T328" s="3"/>
      <c r="U328" s="3"/>
      <c r="V328" s="3"/>
      <c r="W328" s="3"/>
      <c r="X328" s="89"/>
      <c r="Y328" s="89"/>
      <c r="Z328" s="89"/>
      <c r="AA328" s="89"/>
      <c r="AB328" s="88"/>
      <c r="AC328" s="88"/>
      <c r="AD328" s="88"/>
      <c r="AE328" s="88"/>
      <c r="AF328" s="151"/>
      <c r="AG328" s="5"/>
      <c r="AH328" s="88"/>
    </row>
    <row r="329" spans="1:34" s="7" customFormat="1" x14ac:dyDescent="0.2">
      <c r="A329" s="1"/>
      <c r="B329" s="1"/>
      <c r="C329" s="1"/>
      <c r="D329" s="1"/>
      <c r="E329" s="1"/>
      <c r="F329" s="1"/>
      <c r="G329" s="1"/>
      <c r="H329" s="1"/>
      <c r="I329" s="1"/>
      <c r="J329" s="1"/>
      <c r="K329" s="166"/>
      <c r="L329" s="172"/>
      <c r="M329" s="166"/>
      <c r="N329" s="166"/>
      <c r="O329" s="172"/>
      <c r="P329" s="66"/>
      <c r="Q329" s="1"/>
      <c r="R329" s="3"/>
      <c r="S329" s="3"/>
      <c r="T329" s="3"/>
      <c r="U329" s="3"/>
      <c r="V329" s="3"/>
      <c r="W329" s="3"/>
      <c r="X329" s="89"/>
      <c r="Y329" s="89"/>
      <c r="Z329" s="89"/>
      <c r="AA329" s="89"/>
      <c r="AB329" s="88"/>
      <c r="AC329" s="88"/>
      <c r="AD329" s="88"/>
      <c r="AE329" s="88"/>
      <c r="AF329" s="151"/>
      <c r="AG329" s="5"/>
      <c r="AH329" s="5"/>
    </row>
    <row r="330" spans="1:34" s="7" customFormat="1" x14ac:dyDescent="0.2">
      <c r="A330" s="1"/>
      <c r="B330" s="1"/>
      <c r="C330" s="1"/>
      <c r="D330" s="1"/>
      <c r="E330" s="1"/>
      <c r="F330" s="1"/>
      <c r="G330" s="1"/>
      <c r="H330" s="1"/>
      <c r="I330" s="1"/>
      <c r="J330" s="1"/>
      <c r="K330" s="166"/>
      <c r="L330" s="172"/>
      <c r="M330" s="166"/>
      <c r="N330" s="166"/>
      <c r="O330" s="172"/>
      <c r="P330" s="66"/>
      <c r="Q330" s="1"/>
      <c r="R330" s="3"/>
      <c r="S330" s="3"/>
      <c r="T330" s="3"/>
      <c r="U330" s="3"/>
      <c r="V330" s="3"/>
      <c r="W330" s="3"/>
      <c r="X330" s="89"/>
      <c r="Y330" s="89"/>
      <c r="Z330" s="89"/>
      <c r="AA330" s="89"/>
      <c r="AB330" s="88"/>
      <c r="AC330" s="88"/>
      <c r="AD330" s="88"/>
      <c r="AE330" s="88"/>
      <c r="AF330" s="151"/>
      <c r="AG330" s="5"/>
      <c r="AH330" s="5"/>
    </row>
    <row r="331" spans="1:34" s="7" customFormat="1" x14ac:dyDescent="0.2">
      <c r="A331" s="1"/>
      <c r="B331" s="1"/>
      <c r="C331" s="1"/>
      <c r="D331" s="1"/>
      <c r="E331" s="1"/>
      <c r="F331" s="1"/>
      <c r="G331" s="1"/>
      <c r="H331" s="1"/>
      <c r="I331" s="1"/>
      <c r="J331" s="1"/>
      <c r="K331" s="166"/>
      <c r="L331" s="172"/>
      <c r="M331" s="166"/>
      <c r="N331" s="166"/>
      <c r="O331" s="172"/>
      <c r="P331" s="66"/>
      <c r="Q331" s="1"/>
      <c r="R331" s="3"/>
      <c r="S331" s="3"/>
      <c r="T331" s="3"/>
      <c r="U331" s="3"/>
      <c r="V331" s="3"/>
      <c r="W331" s="3"/>
      <c r="X331" s="89"/>
      <c r="Y331" s="89"/>
      <c r="Z331" s="89"/>
      <c r="AA331" s="89"/>
      <c r="AB331" s="88"/>
      <c r="AC331" s="88"/>
      <c r="AD331" s="88"/>
      <c r="AE331" s="88"/>
      <c r="AF331" s="151"/>
      <c r="AG331" s="5"/>
      <c r="AH331" s="5"/>
    </row>
    <row r="332" spans="1:34" s="7" customFormat="1" x14ac:dyDescent="0.2">
      <c r="A332" s="1"/>
      <c r="B332" s="1"/>
      <c r="C332" s="1"/>
      <c r="D332" s="1"/>
      <c r="E332" s="1"/>
      <c r="F332" s="1"/>
      <c r="G332" s="1"/>
      <c r="H332" s="1"/>
      <c r="I332" s="1"/>
      <c r="J332" s="1"/>
      <c r="K332" s="166"/>
      <c r="L332" s="172"/>
      <c r="M332" s="166"/>
      <c r="N332" s="166"/>
      <c r="O332" s="172"/>
      <c r="P332" s="66"/>
      <c r="Q332" s="1"/>
      <c r="R332" s="3"/>
      <c r="S332" s="3"/>
      <c r="T332" s="3"/>
      <c r="U332" s="3"/>
      <c r="V332" s="3"/>
      <c r="W332" s="3"/>
      <c r="X332" s="89"/>
      <c r="Y332" s="89"/>
      <c r="Z332" s="89"/>
      <c r="AA332" s="3"/>
      <c r="AB332" s="5"/>
      <c r="AC332" s="5"/>
      <c r="AD332" s="5"/>
      <c r="AE332" s="5"/>
      <c r="AF332" s="151"/>
      <c r="AG332" s="88"/>
      <c r="AH332" s="5"/>
    </row>
    <row r="333" spans="1:34" s="7" customFormat="1" x14ac:dyDescent="0.2">
      <c r="A333" s="1"/>
      <c r="B333" s="1"/>
      <c r="C333" s="1"/>
      <c r="D333" s="1"/>
      <c r="E333" s="1"/>
      <c r="F333" s="1"/>
      <c r="G333" s="1"/>
      <c r="H333" s="1"/>
      <c r="I333" s="1"/>
      <c r="J333" s="1"/>
      <c r="K333" s="166"/>
      <c r="L333" s="172"/>
      <c r="M333" s="166"/>
      <c r="N333" s="166"/>
      <c r="O333" s="172"/>
      <c r="P333" s="66"/>
      <c r="Q333" s="1"/>
      <c r="R333" s="3"/>
      <c r="S333" s="3"/>
      <c r="T333" s="3"/>
      <c r="U333" s="3"/>
      <c r="V333" s="3"/>
      <c r="W333" s="3"/>
      <c r="X333" s="89"/>
      <c r="Y333" s="89"/>
      <c r="Z333" s="89"/>
      <c r="AA333" s="3"/>
      <c r="AB333" s="5"/>
      <c r="AC333" s="5"/>
      <c r="AD333" s="5"/>
      <c r="AE333" s="5"/>
      <c r="AF333" s="151"/>
      <c r="AG333" s="88"/>
      <c r="AH333" s="5"/>
    </row>
    <row r="334" spans="1:34" s="7" customFormat="1" x14ac:dyDescent="0.2">
      <c r="A334" s="1"/>
      <c r="B334" s="1"/>
      <c r="C334" s="1"/>
      <c r="D334" s="1"/>
      <c r="E334" s="1"/>
      <c r="F334" s="1"/>
      <c r="G334" s="1"/>
      <c r="H334" s="1"/>
      <c r="I334" s="1"/>
      <c r="J334" s="1"/>
      <c r="K334" s="166"/>
      <c r="L334" s="172"/>
      <c r="M334" s="166"/>
      <c r="N334" s="166"/>
      <c r="O334" s="172"/>
      <c r="P334" s="66"/>
      <c r="Q334" s="1"/>
      <c r="R334" s="3"/>
      <c r="S334" s="3"/>
      <c r="T334" s="3"/>
      <c r="U334" s="3"/>
      <c r="V334" s="3"/>
      <c r="W334" s="3"/>
      <c r="X334" s="89"/>
      <c r="Y334" s="89"/>
      <c r="Z334" s="89"/>
      <c r="AA334" s="3"/>
      <c r="AB334" s="5"/>
      <c r="AC334" s="5"/>
      <c r="AD334" s="5"/>
      <c r="AE334" s="5"/>
      <c r="AF334" s="151"/>
      <c r="AG334" s="88"/>
      <c r="AH334" s="5"/>
    </row>
    <row r="335" spans="1:34" s="7" customFormat="1" x14ac:dyDescent="0.2">
      <c r="A335" s="1"/>
      <c r="B335" s="1"/>
      <c r="C335" s="1"/>
      <c r="D335" s="1"/>
      <c r="E335" s="1"/>
      <c r="F335" s="1"/>
      <c r="G335" s="1"/>
      <c r="H335" s="1"/>
      <c r="I335" s="1"/>
      <c r="J335" s="1"/>
      <c r="K335" s="166"/>
      <c r="L335" s="172"/>
      <c r="M335" s="166"/>
      <c r="N335" s="166"/>
      <c r="O335" s="172"/>
      <c r="P335" s="66"/>
      <c r="Q335" s="1"/>
      <c r="R335" s="3"/>
      <c r="S335" s="3"/>
      <c r="T335" s="3"/>
      <c r="U335" s="3"/>
      <c r="V335" s="3"/>
      <c r="W335" s="3"/>
      <c r="X335" s="89"/>
      <c r="Y335" s="89"/>
      <c r="Z335" s="89"/>
      <c r="AA335" s="3"/>
      <c r="AB335" s="5"/>
      <c r="AC335" s="5"/>
      <c r="AD335" s="5"/>
      <c r="AE335" s="5"/>
      <c r="AF335" s="151"/>
      <c r="AG335" s="88"/>
      <c r="AH335" s="5"/>
    </row>
    <row r="336" spans="1:34" s="7" customFormat="1" x14ac:dyDescent="0.2">
      <c r="A336" s="1"/>
      <c r="B336" s="1"/>
      <c r="C336" s="1"/>
      <c r="D336" s="1"/>
      <c r="E336" s="1"/>
      <c r="F336" s="1"/>
      <c r="G336" s="1"/>
      <c r="H336" s="1"/>
      <c r="I336" s="1"/>
      <c r="J336" s="1"/>
      <c r="K336" s="166"/>
      <c r="L336" s="172"/>
      <c r="M336" s="166"/>
      <c r="N336" s="166"/>
      <c r="O336" s="172"/>
      <c r="P336" s="66"/>
      <c r="Q336" s="1"/>
      <c r="R336" s="3"/>
      <c r="S336" s="3"/>
      <c r="T336" s="3"/>
      <c r="U336" s="3"/>
      <c r="V336" s="3"/>
      <c r="W336" s="3"/>
      <c r="X336" s="89"/>
      <c r="Y336" s="89"/>
      <c r="Z336" s="89"/>
      <c r="AA336" s="3"/>
      <c r="AB336" s="5"/>
      <c r="AC336" s="5"/>
      <c r="AD336" s="5"/>
      <c r="AE336" s="5"/>
      <c r="AF336" s="151"/>
      <c r="AG336" s="88"/>
      <c r="AH336" s="5"/>
    </row>
    <row r="337" spans="1:37" s="7" customFormat="1" x14ac:dyDescent="0.2">
      <c r="A337" s="1"/>
      <c r="B337" s="1"/>
      <c r="C337" s="1"/>
      <c r="D337" s="1"/>
      <c r="E337" s="1"/>
      <c r="F337" s="1"/>
      <c r="G337" s="1"/>
      <c r="H337" s="1"/>
      <c r="I337" s="1"/>
      <c r="J337" s="1"/>
      <c r="K337" s="166"/>
      <c r="L337" s="172"/>
      <c r="M337" s="166"/>
      <c r="N337" s="166"/>
      <c r="O337" s="172"/>
      <c r="P337" s="66"/>
      <c r="Q337" s="1"/>
      <c r="R337" s="3"/>
      <c r="S337" s="3"/>
      <c r="T337" s="3"/>
      <c r="U337" s="3"/>
      <c r="V337" s="3"/>
      <c r="W337" s="3"/>
      <c r="X337" s="3"/>
      <c r="Y337" s="89"/>
      <c r="Z337" s="89"/>
      <c r="AA337" s="3"/>
      <c r="AB337" s="5"/>
      <c r="AC337" s="5"/>
      <c r="AD337" s="5"/>
      <c r="AE337" s="5"/>
      <c r="AF337" s="151"/>
      <c r="AG337" s="88"/>
      <c r="AH337" s="5"/>
    </row>
    <row r="338" spans="1:37" s="7" customFormat="1" x14ac:dyDescent="0.2">
      <c r="A338" s="1"/>
      <c r="B338" s="1"/>
      <c r="C338" s="1"/>
      <c r="D338" s="1"/>
      <c r="E338" s="1"/>
      <c r="F338" s="1"/>
      <c r="G338" s="1"/>
      <c r="H338" s="1"/>
      <c r="I338" s="1"/>
      <c r="J338" s="1"/>
      <c r="K338" s="166"/>
      <c r="L338" s="172"/>
      <c r="M338" s="166"/>
      <c r="N338" s="166"/>
      <c r="O338" s="172"/>
      <c r="P338" s="66"/>
      <c r="Q338" s="1"/>
      <c r="R338" s="3"/>
      <c r="S338" s="3"/>
      <c r="T338" s="3"/>
      <c r="U338" s="3"/>
      <c r="V338" s="3"/>
      <c r="W338" s="3"/>
      <c r="X338" s="3"/>
      <c r="Y338" s="89"/>
      <c r="Z338" s="89"/>
      <c r="AA338" s="3"/>
      <c r="AB338" s="5"/>
      <c r="AC338" s="5"/>
      <c r="AD338" s="5"/>
      <c r="AE338" s="5"/>
      <c r="AF338" s="151"/>
      <c r="AG338" s="88"/>
      <c r="AH338" s="5"/>
    </row>
    <row r="339" spans="1:37" s="7" customFormat="1" x14ac:dyDescent="0.2">
      <c r="A339" s="1"/>
      <c r="B339" s="1"/>
      <c r="C339" s="1"/>
      <c r="D339" s="1"/>
      <c r="E339" s="1"/>
      <c r="F339" s="1"/>
      <c r="G339" s="1"/>
      <c r="H339" s="1"/>
      <c r="I339" s="1"/>
      <c r="J339" s="1"/>
      <c r="K339" s="166"/>
      <c r="L339" s="172"/>
      <c r="M339" s="166"/>
      <c r="N339" s="166"/>
      <c r="O339" s="172"/>
      <c r="P339" s="66"/>
      <c r="Q339" s="1"/>
      <c r="R339" s="3"/>
      <c r="S339" s="3"/>
      <c r="T339" s="3"/>
      <c r="U339" s="3"/>
      <c r="V339" s="3"/>
      <c r="W339" s="3"/>
      <c r="X339" s="3"/>
      <c r="Y339" s="89"/>
      <c r="Z339" s="89"/>
      <c r="AA339" s="3"/>
      <c r="AB339" s="5"/>
      <c r="AC339" s="5"/>
      <c r="AD339" s="5"/>
      <c r="AE339" s="5"/>
      <c r="AF339" s="151"/>
      <c r="AG339" s="88"/>
      <c r="AH339" s="5"/>
    </row>
    <row r="340" spans="1:37" s="7" customFormat="1" x14ac:dyDescent="0.2">
      <c r="A340" s="1"/>
      <c r="B340" s="1"/>
      <c r="C340" s="1"/>
      <c r="D340" s="1"/>
      <c r="E340" s="1"/>
      <c r="F340" s="1"/>
      <c r="G340" s="1"/>
      <c r="H340" s="1"/>
      <c r="I340" s="1"/>
      <c r="J340" s="1"/>
      <c r="K340" s="166"/>
      <c r="L340" s="172"/>
      <c r="M340" s="166"/>
      <c r="N340" s="166"/>
      <c r="O340" s="172"/>
      <c r="P340" s="66"/>
      <c r="Q340" s="1"/>
      <c r="R340" s="3"/>
      <c r="S340" s="3"/>
      <c r="T340" s="3"/>
      <c r="U340" s="3"/>
      <c r="V340" s="3"/>
      <c r="W340" s="3"/>
      <c r="X340" s="3"/>
      <c r="Y340" s="4"/>
      <c r="Z340" s="4"/>
      <c r="AA340" s="3"/>
      <c r="AB340" s="5"/>
      <c r="AC340" s="5"/>
      <c r="AD340" s="5"/>
      <c r="AE340" s="5"/>
      <c r="AF340" s="151"/>
      <c r="AG340" s="88"/>
      <c r="AH340" s="5"/>
    </row>
    <row r="341" spans="1:37" s="7" customFormat="1" x14ac:dyDescent="0.2">
      <c r="A341" s="1"/>
      <c r="B341" s="1"/>
      <c r="C341" s="1"/>
      <c r="D341" s="1"/>
      <c r="E341" s="1"/>
      <c r="F341" s="1"/>
      <c r="G341" s="1"/>
      <c r="H341" s="1"/>
      <c r="I341" s="1"/>
      <c r="J341" s="1"/>
      <c r="K341" s="166"/>
      <c r="L341" s="172"/>
      <c r="M341" s="166"/>
      <c r="N341" s="166"/>
      <c r="O341" s="172"/>
      <c r="P341" s="66"/>
      <c r="Q341" s="1"/>
      <c r="R341" s="3"/>
      <c r="S341" s="3"/>
      <c r="T341" s="3"/>
      <c r="U341" s="3"/>
      <c r="V341" s="3"/>
      <c r="W341" s="3"/>
      <c r="X341" s="3"/>
      <c r="Y341" s="4"/>
      <c r="Z341" s="4"/>
      <c r="AA341" s="3"/>
      <c r="AB341" s="5"/>
      <c r="AC341" s="5"/>
      <c r="AD341" s="5"/>
      <c r="AE341" s="5"/>
      <c r="AF341" s="151"/>
      <c r="AG341" s="88"/>
      <c r="AH341" s="5"/>
    </row>
    <row r="342" spans="1:37" s="7" customFormat="1" x14ac:dyDescent="0.2">
      <c r="A342" s="1"/>
      <c r="B342" s="1"/>
      <c r="C342" s="1"/>
      <c r="D342" s="1"/>
      <c r="E342" s="1"/>
      <c r="F342" s="1"/>
      <c r="G342" s="1"/>
      <c r="H342" s="1"/>
      <c r="I342" s="1"/>
      <c r="J342" s="1"/>
      <c r="K342" s="166"/>
      <c r="L342" s="172"/>
      <c r="M342" s="166"/>
      <c r="N342" s="166"/>
      <c r="O342" s="172"/>
      <c r="P342" s="66"/>
      <c r="Q342" s="1"/>
      <c r="R342" s="3"/>
      <c r="S342" s="3"/>
      <c r="T342" s="3"/>
      <c r="U342" s="3"/>
      <c r="V342" s="3"/>
      <c r="W342" s="3"/>
      <c r="X342" s="3"/>
      <c r="Y342" s="4"/>
      <c r="Z342" s="4"/>
      <c r="AA342" s="3"/>
      <c r="AB342" s="5"/>
      <c r="AC342" s="5"/>
      <c r="AD342" s="5"/>
      <c r="AE342" s="5"/>
      <c r="AF342" s="151"/>
      <c r="AG342" s="88"/>
      <c r="AH342" s="5"/>
    </row>
    <row r="343" spans="1:37" s="7" customFormat="1" x14ac:dyDescent="0.2">
      <c r="A343" s="1"/>
      <c r="B343" s="1"/>
      <c r="C343" s="1"/>
      <c r="D343" s="1"/>
      <c r="E343" s="1"/>
      <c r="F343" s="1"/>
      <c r="G343" s="1"/>
      <c r="H343" s="1"/>
      <c r="I343" s="1"/>
      <c r="J343" s="1"/>
      <c r="K343" s="166"/>
      <c r="L343" s="172"/>
      <c r="M343" s="166"/>
      <c r="N343" s="166"/>
      <c r="O343" s="172"/>
      <c r="P343" s="66"/>
      <c r="Q343" s="1"/>
      <c r="R343" s="3"/>
      <c r="S343" s="3"/>
      <c r="T343" s="3"/>
      <c r="U343" s="3"/>
      <c r="V343" s="3"/>
      <c r="W343" s="3"/>
      <c r="X343" s="3"/>
      <c r="Y343" s="4"/>
      <c r="Z343" s="4"/>
      <c r="AA343" s="3"/>
      <c r="AB343" s="5"/>
      <c r="AC343" s="5"/>
      <c r="AD343" s="5"/>
      <c r="AE343" s="5"/>
      <c r="AF343" s="151"/>
      <c r="AG343" s="88"/>
      <c r="AH343" s="5"/>
    </row>
    <row r="344" spans="1:37" s="7" customFormat="1" x14ac:dyDescent="0.2">
      <c r="A344" s="1"/>
      <c r="B344" s="1"/>
      <c r="C344" s="1"/>
      <c r="D344" s="1"/>
      <c r="E344" s="1"/>
      <c r="F344" s="1"/>
      <c r="G344" s="1"/>
      <c r="H344" s="1"/>
      <c r="I344" s="1"/>
      <c r="J344" s="1"/>
      <c r="K344" s="166"/>
      <c r="L344" s="172"/>
      <c r="M344" s="166"/>
      <c r="N344" s="166"/>
      <c r="O344" s="172"/>
      <c r="P344" s="66"/>
      <c r="Q344" s="1"/>
      <c r="R344" s="3"/>
      <c r="S344" s="3"/>
      <c r="T344" s="3"/>
      <c r="U344" s="3"/>
      <c r="V344" s="3"/>
      <c r="W344" s="3"/>
      <c r="X344" s="3"/>
      <c r="Y344" s="4"/>
      <c r="Z344" s="4"/>
      <c r="AA344" s="3"/>
      <c r="AB344" s="5"/>
      <c r="AC344" s="5"/>
      <c r="AD344" s="5"/>
      <c r="AE344" s="5"/>
      <c r="AF344" s="141"/>
      <c r="AG344" s="88"/>
      <c r="AH344" s="5"/>
    </row>
    <row r="345" spans="1:37" s="7" customFormat="1" x14ac:dyDescent="0.2">
      <c r="A345" s="1"/>
      <c r="B345" s="1"/>
      <c r="C345" s="1"/>
      <c r="D345" s="1"/>
      <c r="E345" s="1"/>
      <c r="F345" s="1"/>
      <c r="G345" s="1"/>
      <c r="H345" s="1"/>
      <c r="I345" s="1"/>
      <c r="J345" s="1"/>
      <c r="K345" s="166"/>
      <c r="L345" s="172"/>
      <c r="M345" s="166"/>
      <c r="N345" s="166"/>
      <c r="O345" s="172"/>
      <c r="P345" s="66"/>
      <c r="Q345" s="1"/>
      <c r="R345" s="3"/>
      <c r="S345" s="3"/>
      <c r="T345" s="3"/>
      <c r="U345" s="3"/>
      <c r="V345" s="3"/>
      <c r="W345" s="3"/>
      <c r="X345" s="3"/>
      <c r="Y345" s="4"/>
      <c r="Z345" s="4"/>
      <c r="AA345" s="3"/>
      <c r="AB345" s="5"/>
      <c r="AC345" s="5"/>
      <c r="AD345" s="5"/>
      <c r="AE345" s="5"/>
      <c r="AF345" s="141"/>
      <c r="AG345" s="88"/>
      <c r="AH345" s="5"/>
    </row>
    <row r="346" spans="1:37" s="7" customFormat="1" x14ac:dyDescent="0.2">
      <c r="A346" s="1"/>
      <c r="B346" s="1"/>
      <c r="C346" s="1"/>
      <c r="D346" s="1"/>
      <c r="E346" s="1"/>
      <c r="F346" s="1"/>
      <c r="G346" s="1"/>
      <c r="H346" s="1"/>
      <c r="I346" s="1"/>
      <c r="J346" s="1"/>
      <c r="K346" s="166"/>
      <c r="L346" s="172"/>
      <c r="M346" s="166"/>
      <c r="N346" s="166"/>
      <c r="O346" s="172"/>
      <c r="P346" s="66"/>
      <c r="Q346" s="1"/>
      <c r="R346" s="3"/>
      <c r="S346" s="3"/>
      <c r="T346" s="3"/>
      <c r="U346" s="3"/>
      <c r="V346" s="3"/>
      <c r="W346" s="3"/>
      <c r="X346" s="3"/>
      <c r="Y346" s="4"/>
      <c r="Z346" s="4"/>
      <c r="AA346" s="3"/>
      <c r="AB346" s="5"/>
      <c r="AC346" s="5"/>
      <c r="AD346" s="5"/>
      <c r="AE346" s="5"/>
      <c r="AF346" s="141"/>
      <c r="AG346" s="88"/>
      <c r="AH346" s="5"/>
    </row>
    <row r="347" spans="1:37" s="6" customFormat="1" x14ac:dyDescent="0.2">
      <c r="A347" s="1"/>
      <c r="B347" s="1"/>
      <c r="C347" s="1"/>
      <c r="D347" s="1"/>
      <c r="E347" s="1"/>
      <c r="F347" s="1"/>
      <c r="G347" s="1"/>
      <c r="H347" s="1"/>
      <c r="I347" s="1"/>
      <c r="J347" s="1"/>
      <c r="K347" s="166"/>
      <c r="L347" s="172"/>
      <c r="M347" s="166"/>
      <c r="N347" s="166"/>
      <c r="O347" s="172"/>
      <c r="P347" s="66"/>
      <c r="Q347" s="1"/>
      <c r="R347" s="3"/>
      <c r="S347" s="3"/>
      <c r="T347" s="3"/>
      <c r="U347" s="3"/>
      <c r="V347" s="3"/>
      <c r="W347" s="3"/>
      <c r="X347" s="3"/>
      <c r="Y347" s="4"/>
      <c r="Z347" s="4"/>
      <c r="AA347" s="3"/>
      <c r="AB347" s="5"/>
      <c r="AC347" s="5"/>
      <c r="AD347" s="5"/>
      <c r="AE347" s="5"/>
      <c r="AF347" s="141"/>
      <c r="AG347" s="88"/>
      <c r="AH347" s="5"/>
      <c r="AI347" s="7"/>
      <c r="AJ347" s="7"/>
      <c r="AK347" s="7"/>
    </row>
    <row r="348" spans="1:37" s="6" customFormat="1" x14ac:dyDescent="0.2">
      <c r="A348" s="1"/>
      <c r="B348" s="1"/>
      <c r="C348" s="1"/>
      <c r="D348" s="1"/>
      <c r="E348" s="1"/>
      <c r="F348" s="1"/>
      <c r="G348" s="1"/>
      <c r="H348" s="1"/>
      <c r="I348" s="1"/>
      <c r="J348" s="1"/>
      <c r="K348" s="166"/>
      <c r="L348" s="172"/>
      <c r="M348" s="166"/>
      <c r="N348" s="166"/>
      <c r="O348" s="172"/>
      <c r="P348" s="66"/>
      <c r="Q348" s="1"/>
      <c r="R348" s="3"/>
      <c r="S348" s="3"/>
      <c r="T348" s="3"/>
      <c r="U348" s="3"/>
      <c r="V348" s="3"/>
      <c r="W348" s="3"/>
      <c r="X348" s="3"/>
      <c r="Y348" s="4"/>
      <c r="Z348" s="4"/>
      <c r="AA348" s="3"/>
      <c r="AB348" s="5"/>
      <c r="AC348" s="5"/>
      <c r="AD348" s="5"/>
      <c r="AE348" s="5"/>
      <c r="AF348" s="141"/>
      <c r="AG348" s="5"/>
      <c r="AH348" s="5"/>
      <c r="AI348" s="7"/>
      <c r="AJ348" s="7"/>
      <c r="AK348" s="7"/>
    </row>
    <row r="349" spans="1:37" s="6" customFormat="1" x14ac:dyDescent="0.2">
      <c r="A349" s="1"/>
      <c r="B349" s="1"/>
      <c r="C349" s="1"/>
      <c r="D349" s="1"/>
      <c r="E349" s="1"/>
      <c r="F349" s="1"/>
      <c r="G349" s="1"/>
      <c r="H349" s="1"/>
      <c r="I349" s="1"/>
      <c r="J349" s="1"/>
      <c r="K349" s="166"/>
      <c r="L349" s="172"/>
      <c r="M349" s="166"/>
      <c r="N349" s="166"/>
      <c r="O349" s="172"/>
      <c r="P349" s="66"/>
      <c r="Q349" s="1"/>
      <c r="R349" s="3"/>
      <c r="S349" s="3"/>
      <c r="T349" s="3"/>
      <c r="U349" s="3"/>
      <c r="V349" s="3"/>
      <c r="W349" s="3"/>
      <c r="X349" s="3"/>
      <c r="Y349" s="4"/>
      <c r="Z349" s="4"/>
      <c r="AA349" s="3"/>
      <c r="AB349" s="5"/>
      <c r="AC349" s="5"/>
      <c r="AD349" s="5"/>
      <c r="AE349" s="5"/>
      <c r="AF349" s="141"/>
      <c r="AG349" s="5"/>
      <c r="AH349" s="5"/>
      <c r="AI349" s="7"/>
      <c r="AJ349" s="7"/>
      <c r="AK349" s="7"/>
    </row>
    <row r="350" spans="1:37" s="6" customFormat="1" x14ac:dyDescent="0.2">
      <c r="A350" s="1"/>
      <c r="B350" s="1"/>
      <c r="C350" s="1"/>
      <c r="D350" s="1"/>
      <c r="E350" s="1"/>
      <c r="F350" s="1"/>
      <c r="G350" s="1"/>
      <c r="H350" s="1"/>
      <c r="I350" s="1"/>
      <c r="J350" s="1"/>
      <c r="K350" s="166"/>
      <c r="L350" s="172"/>
      <c r="M350" s="166"/>
      <c r="N350" s="166"/>
      <c r="O350" s="172"/>
      <c r="P350" s="66"/>
      <c r="Q350" s="1"/>
      <c r="R350" s="3"/>
      <c r="S350" s="3"/>
      <c r="T350" s="3"/>
      <c r="U350" s="3"/>
      <c r="V350" s="3"/>
      <c r="W350" s="3"/>
      <c r="X350" s="3"/>
      <c r="Y350" s="4"/>
      <c r="Z350" s="4"/>
      <c r="AA350" s="3"/>
      <c r="AB350" s="5"/>
      <c r="AC350" s="5"/>
      <c r="AD350" s="5"/>
      <c r="AE350" s="5"/>
      <c r="AF350" s="141"/>
      <c r="AG350" s="5"/>
      <c r="AH350" s="5"/>
      <c r="AI350" s="7"/>
      <c r="AJ350" s="7"/>
      <c r="AK350" s="7"/>
    </row>
    <row r="351" spans="1:37" s="6" customFormat="1" x14ac:dyDescent="0.2">
      <c r="A351" s="1"/>
      <c r="B351" s="1"/>
      <c r="C351" s="1"/>
      <c r="D351" s="1"/>
      <c r="E351" s="1"/>
      <c r="F351" s="1"/>
      <c r="G351" s="1"/>
      <c r="H351" s="1"/>
      <c r="I351" s="1"/>
      <c r="J351" s="1"/>
      <c r="K351" s="166"/>
      <c r="L351" s="172"/>
      <c r="M351" s="166"/>
      <c r="N351" s="166"/>
      <c r="O351" s="172"/>
      <c r="P351" s="66"/>
      <c r="Q351" s="1"/>
      <c r="R351" s="3"/>
      <c r="S351" s="3"/>
      <c r="T351" s="3"/>
      <c r="U351" s="3"/>
      <c r="V351" s="3"/>
      <c r="W351" s="3"/>
      <c r="X351" s="3"/>
      <c r="Y351" s="4"/>
      <c r="Z351" s="4"/>
      <c r="AA351" s="3"/>
      <c r="AB351" s="5"/>
      <c r="AC351" s="5"/>
      <c r="AD351" s="5"/>
      <c r="AE351" s="5"/>
      <c r="AF351" s="141"/>
      <c r="AG351" s="5"/>
      <c r="AH351" s="5"/>
      <c r="AI351" s="7"/>
      <c r="AJ351" s="7"/>
      <c r="AK351" s="7"/>
    </row>
    <row r="352" spans="1:37" s="6" customFormat="1" x14ac:dyDescent="0.2">
      <c r="A352" s="1"/>
      <c r="B352" s="1"/>
      <c r="C352" s="1"/>
      <c r="D352" s="1"/>
      <c r="E352" s="1"/>
      <c r="F352" s="1"/>
      <c r="G352" s="1"/>
      <c r="H352" s="1"/>
      <c r="I352" s="1"/>
      <c r="J352" s="1"/>
      <c r="K352" s="166"/>
      <c r="L352" s="172"/>
      <c r="M352" s="166"/>
      <c r="N352" s="166"/>
      <c r="O352" s="172"/>
      <c r="P352" s="66"/>
      <c r="Q352" s="1"/>
      <c r="R352" s="3"/>
      <c r="S352" s="3"/>
      <c r="T352" s="3"/>
      <c r="U352" s="3"/>
      <c r="V352" s="3"/>
      <c r="W352" s="3"/>
      <c r="X352" s="3"/>
      <c r="Y352" s="4"/>
      <c r="Z352" s="4"/>
      <c r="AA352" s="3"/>
      <c r="AB352" s="5"/>
      <c r="AC352" s="5"/>
      <c r="AD352" s="5"/>
      <c r="AE352" s="5"/>
      <c r="AF352" s="141"/>
      <c r="AG352" s="5"/>
      <c r="AH352" s="5"/>
      <c r="AI352" s="7"/>
      <c r="AJ352" s="7"/>
      <c r="AK352" s="7"/>
    </row>
    <row r="353" spans="1:37" s="6" customFormat="1" x14ac:dyDescent="0.2">
      <c r="A353" s="1"/>
      <c r="B353" s="1"/>
      <c r="C353" s="1"/>
      <c r="D353" s="1"/>
      <c r="E353" s="1"/>
      <c r="F353" s="1"/>
      <c r="G353" s="1"/>
      <c r="H353" s="1"/>
      <c r="I353" s="1"/>
      <c r="J353" s="1"/>
      <c r="K353" s="166"/>
      <c r="L353" s="172"/>
      <c r="M353" s="166"/>
      <c r="N353" s="166"/>
      <c r="O353" s="172"/>
      <c r="P353" s="66"/>
      <c r="Q353" s="1"/>
      <c r="R353" s="3"/>
      <c r="S353" s="3"/>
      <c r="T353" s="3"/>
      <c r="U353" s="3"/>
      <c r="V353" s="3"/>
      <c r="W353" s="3"/>
      <c r="X353" s="3"/>
      <c r="Y353" s="4"/>
      <c r="Z353" s="4"/>
      <c r="AA353" s="3"/>
      <c r="AB353" s="5"/>
      <c r="AC353" s="5"/>
      <c r="AD353" s="5"/>
      <c r="AE353" s="5"/>
      <c r="AF353" s="141"/>
      <c r="AG353" s="5"/>
      <c r="AH353" s="5"/>
      <c r="AI353" s="7"/>
      <c r="AJ353" s="7"/>
      <c r="AK353" s="7"/>
    </row>
    <row r="354" spans="1:37" s="6" customFormat="1" x14ac:dyDescent="0.2">
      <c r="A354" s="1"/>
      <c r="B354" s="1"/>
      <c r="C354" s="1"/>
      <c r="D354" s="1"/>
      <c r="E354" s="1"/>
      <c r="F354" s="1"/>
      <c r="G354" s="1"/>
      <c r="H354" s="1"/>
      <c r="I354" s="1"/>
      <c r="J354" s="1"/>
      <c r="K354" s="166"/>
      <c r="L354" s="172"/>
      <c r="M354" s="166"/>
      <c r="N354" s="166"/>
      <c r="O354" s="172"/>
      <c r="P354" s="66"/>
      <c r="Q354" s="1"/>
      <c r="R354" s="3"/>
      <c r="S354" s="3"/>
      <c r="T354" s="3"/>
      <c r="U354" s="3"/>
      <c r="V354" s="3"/>
      <c r="W354" s="3"/>
      <c r="X354" s="3"/>
      <c r="Y354" s="4"/>
      <c r="Z354" s="4"/>
      <c r="AA354" s="3"/>
      <c r="AB354" s="5"/>
      <c r="AC354" s="5"/>
      <c r="AD354" s="5"/>
      <c r="AE354" s="5"/>
      <c r="AF354" s="141"/>
      <c r="AG354" s="5"/>
      <c r="AH354" s="5"/>
      <c r="AI354" s="7"/>
      <c r="AJ354" s="7"/>
      <c r="AK354" s="7"/>
    </row>
    <row r="355" spans="1:37" s="6" customFormat="1" x14ac:dyDescent="0.2">
      <c r="A355" s="1"/>
      <c r="B355" s="1"/>
      <c r="C355" s="1"/>
      <c r="D355" s="1"/>
      <c r="E355" s="1"/>
      <c r="F355" s="1"/>
      <c r="G355" s="1"/>
      <c r="H355" s="1"/>
      <c r="I355" s="1"/>
      <c r="J355" s="1"/>
      <c r="K355" s="166"/>
      <c r="L355" s="172"/>
      <c r="M355" s="166"/>
      <c r="N355" s="166"/>
      <c r="O355" s="172"/>
      <c r="P355" s="66"/>
      <c r="Q355" s="1"/>
      <c r="R355" s="3"/>
      <c r="S355" s="3"/>
      <c r="T355" s="3"/>
      <c r="U355" s="3"/>
      <c r="V355" s="3"/>
      <c r="W355" s="3"/>
      <c r="X355" s="3"/>
      <c r="Y355" s="4"/>
      <c r="Z355" s="4"/>
      <c r="AA355" s="3"/>
      <c r="AB355" s="5"/>
      <c r="AC355" s="5"/>
      <c r="AD355" s="5"/>
      <c r="AE355" s="5"/>
      <c r="AF355" s="141"/>
      <c r="AG355" s="5"/>
      <c r="AH355" s="5"/>
      <c r="AI355" s="7"/>
      <c r="AJ355" s="7"/>
      <c r="AK355" s="7"/>
    </row>
    <row r="356" spans="1:37" s="6" customFormat="1" x14ac:dyDescent="0.2">
      <c r="A356" s="1"/>
      <c r="B356" s="1"/>
      <c r="C356" s="1"/>
      <c r="D356" s="1"/>
      <c r="E356" s="1"/>
      <c r="F356" s="1"/>
      <c r="G356" s="1"/>
      <c r="H356" s="1"/>
      <c r="I356" s="1"/>
      <c r="J356" s="1"/>
      <c r="K356" s="166"/>
      <c r="L356" s="172"/>
      <c r="M356" s="166"/>
      <c r="N356" s="166"/>
      <c r="O356" s="172"/>
      <c r="P356" s="66"/>
      <c r="Q356" s="1"/>
      <c r="R356" s="3"/>
      <c r="S356" s="3"/>
      <c r="T356" s="3"/>
      <c r="U356" s="3"/>
      <c r="V356" s="3"/>
      <c r="W356" s="3"/>
      <c r="X356" s="3"/>
      <c r="Y356" s="4"/>
      <c r="Z356" s="4"/>
      <c r="AA356" s="3"/>
      <c r="AB356" s="5"/>
      <c r="AC356" s="5"/>
      <c r="AD356" s="5"/>
      <c r="AE356" s="5"/>
      <c r="AF356" s="141"/>
      <c r="AG356" s="5"/>
      <c r="AH356" s="5"/>
      <c r="AI356" s="7"/>
      <c r="AJ356" s="7"/>
      <c r="AK356" s="7"/>
    </row>
    <row r="357" spans="1:37" s="6" customFormat="1" x14ac:dyDescent="0.2">
      <c r="A357" s="1"/>
      <c r="B357" s="1"/>
      <c r="C357" s="1"/>
      <c r="D357" s="1"/>
      <c r="E357" s="1"/>
      <c r="F357" s="1"/>
      <c r="G357" s="1"/>
      <c r="H357" s="1"/>
      <c r="I357" s="1"/>
      <c r="J357" s="1"/>
      <c r="K357" s="166"/>
      <c r="L357" s="172"/>
      <c r="M357" s="166"/>
      <c r="N357" s="166"/>
      <c r="O357" s="172"/>
      <c r="P357" s="66"/>
      <c r="Q357" s="1"/>
      <c r="R357" s="3"/>
      <c r="S357" s="3"/>
      <c r="T357" s="3"/>
      <c r="U357" s="3"/>
      <c r="V357" s="3"/>
      <c r="W357" s="3"/>
      <c r="X357" s="3"/>
      <c r="Y357" s="4"/>
      <c r="Z357" s="4"/>
      <c r="AA357" s="3"/>
      <c r="AB357" s="5"/>
      <c r="AC357" s="5"/>
      <c r="AD357" s="5"/>
      <c r="AE357" s="5"/>
      <c r="AF357" s="141"/>
      <c r="AG357" s="5"/>
      <c r="AH357" s="5"/>
      <c r="AI357" s="7"/>
      <c r="AJ357" s="7"/>
      <c r="AK357" s="7"/>
    </row>
    <row r="358" spans="1:37" s="6" customFormat="1" x14ac:dyDescent="0.2">
      <c r="A358" s="1"/>
      <c r="B358" s="1"/>
      <c r="C358" s="1"/>
      <c r="D358" s="1"/>
      <c r="E358" s="1"/>
      <c r="F358" s="1"/>
      <c r="G358" s="1"/>
      <c r="H358" s="1"/>
      <c r="I358" s="1"/>
      <c r="J358" s="1"/>
      <c r="K358" s="166"/>
      <c r="L358" s="172"/>
      <c r="M358" s="166"/>
      <c r="N358" s="166"/>
      <c r="O358" s="172"/>
      <c r="P358" s="66"/>
      <c r="Q358" s="1"/>
      <c r="R358" s="3"/>
      <c r="S358" s="3"/>
      <c r="T358" s="3"/>
      <c r="U358" s="3"/>
      <c r="V358" s="3"/>
      <c r="W358" s="3"/>
      <c r="X358" s="3"/>
      <c r="Y358" s="4"/>
      <c r="Z358" s="4"/>
      <c r="AA358" s="3"/>
      <c r="AB358" s="5"/>
      <c r="AC358" s="5"/>
      <c r="AD358" s="5"/>
      <c r="AE358" s="5"/>
      <c r="AF358" s="141"/>
      <c r="AG358" s="5"/>
      <c r="AH358" s="5"/>
      <c r="AI358" s="7"/>
      <c r="AJ358" s="7"/>
      <c r="AK358" s="7"/>
    </row>
    <row r="359" spans="1:37" s="6" customFormat="1" x14ac:dyDescent="0.2">
      <c r="A359" s="1"/>
      <c r="B359" s="1"/>
      <c r="C359" s="1"/>
      <c r="D359" s="1"/>
      <c r="E359" s="1"/>
      <c r="F359" s="1"/>
      <c r="G359" s="1"/>
      <c r="H359" s="1"/>
      <c r="I359" s="1"/>
      <c r="J359" s="1"/>
      <c r="K359" s="166"/>
      <c r="L359" s="172"/>
      <c r="M359" s="166"/>
      <c r="N359" s="166"/>
      <c r="O359" s="172"/>
      <c r="P359" s="66"/>
      <c r="Q359" s="1"/>
      <c r="R359" s="3"/>
      <c r="S359" s="3"/>
      <c r="T359" s="3"/>
      <c r="U359" s="3"/>
      <c r="V359" s="3"/>
      <c r="W359" s="3"/>
      <c r="X359" s="3"/>
      <c r="Y359" s="4"/>
      <c r="Z359" s="4"/>
      <c r="AA359" s="3"/>
      <c r="AB359" s="5"/>
      <c r="AC359" s="5"/>
      <c r="AD359" s="5"/>
      <c r="AE359" s="5"/>
      <c r="AF359" s="141"/>
      <c r="AG359" s="5"/>
      <c r="AH359" s="5"/>
      <c r="AI359" s="7"/>
      <c r="AJ359" s="7"/>
      <c r="AK359" s="7"/>
    </row>
    <row r="360" spans="1:37" s="6" customFormat="1" x14ac:dyDescent="0.2">
      <c r="A360" s="1"/>
      <c r="B360" s="1"/>
      <c r="C360" s="1"/>
      <c r="D360" s="1"/>
      <c r="E360" s="1"/>
      <c r="F360" s="1"/>
      <c r="G360" s="1"/>
      <c r="H360" s="1"/>
      <c r="I360" s="1"/>
      <c r="J360" s="1"/>
      <c r="K360" s="166"/>
      <c r="L360" s="172"/>
      <c r="M360" s="166"/>
      <c r="N360" s="166"/>
      <c r="O360" s="172"/>
      <c r="P360" s="66"/>
      <c r="Q360" s="1"/>
      <c r="R360" s="3"/>
      <c r="S360" s="3"/>
      <c r="T360" s="3"/>
      <c r="U360" s="3"/>
      <c r="V360" s="3"/>
      <c r="W360" s="3"/>
      <c r="X360" s="3"/>
      <c r="Y360" s="4"/>
      <c r="Z360" s="4"/>
      <c r="AA360" s="3"/>
      <c r="AB360" s="5"/>
      <c r="AC360" s="5"/>
      <c r="AD360" s="5"/>
      <c r="AE360" s="5"/>
      <c r="AF360" s="141"/>
      <c r="AG360" s="5"/>
      <c r="AH360" s="5"/>
      <c r="AI360" s="7"/>
      <c r="AJ360" s="7"/>
      <c r="AK360" s="7"/>
    </row>
    <row r="361" spans="1:37" s="6" customFormat="1" x14ac:dyDescent="0.2">
      <c r="A361" s="1"/>
      <c r="B361" s="1"/>
      <c r="C361" s="1"/>
      <c r="D361" s="1"/>
      <c r="E361" s="1"/>
      <c r="F361" s="1"/>
      <c r="G361" s="1"/>
      <c r="H361" s="1"/>
      <c r="I361" s="1"/>
      <c r="J361" s="1"/>
      <c r="K361" s="166"/>
      <c r="L361" s="172"/>
      <c r="M361" s="166"/>
      <c r="N361" s="166"/>
      <c r="O361" s="172"/>
      <c r="P361" s="66"/>
      <c r="Q361" s="1"/>
      <c r="R361" s="3"/>
      <c r="S361" s="3"/>
      <c r="T361" s="3"/>
      <c r="U361" s="3"/>
      <c r="V361" s="3"/>
      <c r="W361" s="3"/>
      <c r="X361" s="3"/>
      <c r="Y361" s="4"/>
      <c r="Z361" s="4"/>
      <c r="AA361" s="3"/>
      <c r="AB361" s="5"/>
      <c r="AC361" s="5"/>
      <c r="AD361" s="5"/>
      <c r="AE361" s="5"/>
      <c r="AF361" s="141"/>
      <c r="AG361" s="5"/>
      <c r="AH361" s="5"/>
      <c r="AI361" s="7"/>
      <c r="AJ361" s="7"/>
      <c r="AK361" s="7"/>
    </row>
    <row r="362" spans="1:37" s="6" customFormat="1" x14ac:dyDescent="0.2">
      <c r="A362" s="1"/>
      <c r="B362" s="1"/>
      <c r="C362" s="1"/>
      <c r="D362" s="1"/>
      <c r="E362" s="1"/>
      <c r="F362" s="1"/>
      <c r="G362" s="1"/>
      <c r="H362" s="1"/>
      <c r="I362" s="1"/>
      <c r="J362" s="1"/>
      <c r="K362" s="166"/>
      <c r="L362" s="172"/>
      <c r="M362" s="166"/>
      <c r="N362" s="166"/>
      <c r="O362" s="172"/>
      <c r="P362" s="66"/>
      <c r="Q362" s="1"/>
      <c r="R362" s="3"/>
      <c r="S362" s="3"/>
      <c r="T362" s="3"/>
      <c r="U362" s="3"/>
      <c r="V362" s="3"/>
      <c r="W362" s="3"/>
      <c r="X362" s="3"/>
      <c r="Y362" s="4"/>
      <c r="Z362" s="4"/>
      <c r="AA362" s="3"/>
      <c r="AB362" s="5"/>
      <c r="AC362" s="5"/>
      <c r="AD362" s="5"/>
      <c r="AE362" s="5"/>
      <c r="AF362" s="141"/>
      <c r="AG362" s="5"/>
      <c r="AH362" s="5"/>
      <c r="AI362" s="7"/>
      <c r="AJ362" s="7"/>
      <c r="AK362" s="7"/>
    </row>
    <row r="363" spans="1:37" s="3" customFormat="1" x14ac:dyDescent="0.2">
      <c r="A363" s="1"/>
      <c r="B363" s="1"/>
      <c r="C363" s="1"/>
      <c r="D363" s="1"/>
      <c r="E363" s="1"/>
      <c r="F363" s="1"/>
      <c r="G363" s="1"/>
      <c r="H363" s="1"/>
      <c r="I363" s="1"/>
      <c r="J363" s="1"/>
      <c r="K363" s="166"/>
      <c r="L363" s="172"/>
      <c r="M363" s="166"/>
      <c r="N363" s="166"/>
      <c r="O363" s="172"/>
      <c r="P363" s="66"/>
      <c r="Q363" s="1"/>
      <c r="Y363" s="4"/>
      <c r="Z363" s="4"/>
      <c r="AB363" s="5"/>
      <c r="AC363" s="5"/>
      <c r="AD363" s="5"/>
      <c r="AE363" s="5"/>
      <c r="AF363" s="141"/>
      <c r="AG363" s="5"/>
      <c r="AH363" s="5"/>
      <c r="AI363" s="7"/>
      <c r="AJ363" s="7"/>
      <c r="AK363" s="7"/>
    </row>
    <row r="364" spans="1:37" s="3" customFormat="1" x14ac:dyDescent="0.2">
      <c r="A364" s="1"/>
      <c r="B364" s="1"/>
      <c r="C364" s="1"/>
      <c r="D364" s="1"/>
      <c r="E364" s="1"/>
      <c r="F364" s="1"/>
      <c r="G364" s="1"/>
      <c r="H364" s="1"/>
      <c r="I364" s="1"/>
      <c r="J364" s="1"/>
      <c r="K364" s="166"/>
      <c r="L364" s="172"/>
      <c r="M364" s="166"/>
      <c r="N364" s="166"/>
      <c r="O364" s="172"/>
      <c r="P364" s="66"/>
      <c r="Q364" s="1"/>
      <c r="Y364" s="4"/>
      <c r="Z364" s="4"/>
      <c r="AB364" s="5"/>
      <c r="AC364" s="5"/>
      <c r="AD364" s="5"/>
      <c r="AE364" s="5"/>
      <c r="AF364" s="141"/>
      <c r="AG364" s="5"/>
      <c r="AH364" s="5"/>
      <c r="AI364" s="7"/>
      <c r="AJ364" s="7"/>
      <c r="AK364" s="7"/>
    </row>
    <row r="365" spans="1:37" s="3" customFormat="1" x14ac:dyDescent="0.2">
      <c r="A365" s="1"/>
      <c r="B365" s="1"/>
      <c r="C365" s="1"/>
      <c r="D365" s="1"/>
      <c r="E365" s="1"/>
      <c r="F365" s="1"/>
      <c r="G365" s="1"/>
      <c r="H365" s="1"/>
      <c r="I365" s="1"/>
      <c r="J365" s="1"/>
      <c r="K365" s="166"/>
      <c r="L365" s="172"/>
      <c r="M365" s="166"/>
      <c r="N365" s="166"/>
      <c r="O365" s="172"/>
      <c r="P365" s="66"/>
      <c r="Q365" s="1"/>
      <c r="Y365" s="4"/>
      <c r="Z365" s="4"/>
      <c r="AB365" s="5"/>
      <c r="AC365" s="5"/>
      <c r="AD365" s="5"/>
      <c r="AE365" s="5"/>
      <c r="AF365" s="141"/>
      <c r="AG365" s="5"/>
      <c r="AH365" s="5"/>
      <c r="AI365" s="7"/>
      <c r="AJ365" s="7"/>
      <c r="AK365" s="7"/>
    </row>
    <row r="366" spans="1:37" s="3" customFormat="1" x14ac:dyDescent="0.2">
      <c r="A366" s="1"/>
      <c r="B366" s="1"/>
      <c r="C366" s="1"/>
      <c r="D366" s="1"/>
      <c r="E366" s="1"/>
      <c r="F366" s="1"/>
      <c r="G366" s="1"/>
      <c r="H366" s="1"/>
      <c r="I366" s="1"/>
      <c r="J366" s="1"/>
      <c r="K366" s="166"/>
      <c r="L366" s="172"/>
      <c r="M366" s="166"/>
      <c r="N366" s="166"/>
      <c r="O366" s="172"/>
      <c r="P366" s="66"/>
      <c r="Q366" s="1"/>
      <c r="U366" s="89"/>
      <c r="Y366" s="4"/>
      <c r="Z366" s="4"/>
      <c r="AB366" s="5"/>
      <c r="AC366" s="5"/>
      <c r="AD366" s="5"/>
      <c r="AE366" s="5"/>
      <c r="AF366" s="141"/>
      <c r="AG366" s="5"/>
      <c r="AH366" s="5"/>
      <c r="AI366" s="7"/>
      <c r="AJ366" s="7"/>
      <c r="AK366" s="7"/>
    </row>
    <row r="367" spans="1:37" s="3" customFormat="1" x14ac:dyDescent="0.2">
      <c r="A367" s="1"/>
      <c r="B367" s="1"/>
      <c r="C367" s="1"/>
      <c r="D367" s="1"/>
      <c r="E367" s="1"/>
      <c r="F367" s="1"/>
      <c r="G367" s="1"/>
      <c r="H367" s="1"/>
      <c r="I367" s="1"/>
      <c r="J367" s="1"/>
      <c r="K367" s="166"/>
      <c r="L367" s="172"/>
      <c r="M367" s="166"/>
      <c r="N367" s="166"/>
      <c r="O367" s="172"/>
      <c r="P367" s="66"/>
      <c r="Q367" s="1"/>
      <c r="U367" s="89"/>
      <c r="Y367" s="4"/>
      <c r="Z367" s="4"/>
      <c r="AB367" s="5"/>
      <c r="AC367" s="5"/>
      <c r="AD367" s="5"/>
      <c r="AE367" s="5"/>
      <c r="AF367" s="141"/>
      <c r="AG367" s="5"/>
      <c r="AH367" s="5"/>
      <c r="AI367" s="7"/>
      <c r="AJ367" s="7"/>
      <c r="AK367" s="7"/>
    </row>
    <row r="368" spans="1:37" s="3" customFormat="1" x14ac:dyDescent="0.2">
      <c r="A368" s="1"/>
      <c r="B368" s="1"/>
      <c r="C368" s="1"/>
      <c r="D368" s="1"/>
      <c r="E368" s="1"/>
      <c r="F368" s="1"/>
      <c r="G368" s="1"/>
      <c r="H368" s="1"/>
      <c r="I368" s="1"/>
      <c r="J368" s="1"/>
      <c r="K368" s="166"/>
      <c r="L368" s="172"/>
      <c r="M368" s="166"/>
      <c r="N368" s="166"/>
      <c r="O368" s="172"/>
      <c r="P368" s="66"/>
      <c r="Q368" s="1"/>
      <c r="U368" s="89"/>
      <c r="Y368" s="4"/>
      <c r="Z368" s="4"/>
      <c r="AB368" s="5"/>
      <c r="AC368" s="5"/>
      <c r="AD368" s="5"/>
      <c r="AE368" s="5"/>
      <c r="AF368" s="141"/>
      <c r="AG368" s="5"/>
      <c r="AH368" s="5"/>
      <c r="AI368" s="7"/>
      <c r="AJ368" s="7"/>
      <c r="AK368" s="7"/>
    </row>
    <row r="369" spans="1:37" s="3" customFormat="1" x14ac:dyDescent="0.2">
      <c r="A369" s="1"/>
      <c r="B369" s="1"/>
      <c r="C369" s="1"/>
      <c r="D369" s="1"/>
      <c r="E369" s="1"/>
      <c r="F369" s="1"/>
      <c r="G369" s="1"/>
      <c r="H369" s="1"/>
      <c r="I369" s="1"/>
      <c r="J369" s="1"/>
      <c r="K369" s="166"/>
      <c r="L369" s="172"/>
      <c r="M369" s="166"/>
      <c r="N369" s="166"/>
      <c r="O369" s="172"/>
      <c r="P369" s="66"/>
      <c r="Q369" s="1"/>
      <c r="R369" s="89"/>
      <c r="U369" s="89"/>
      <c r="Y369" s="4"/>
      <c r="Z369" s="4"/>
      <c r="AB369" s="5"/>
      <c r="AC369" s="5"/>
      <c r="AD369" s="5"/>
      <c r="AE369" s="5"/>
      <c r="AF369" s="141"/>
      <c r="AG369" s="5"/>
      <c r="AH369" s="5"/>
      <c r="AI369" s="7"/>
      <c r="AJ369" s="7"/>
      <c r="AK369" s="7"/>
    </row>
    <row r="370" spans="1:37" s="3" customFormat="1" x14ac:dyDescent="0.2">
      <c r="A370" s="1"/>
      <c r="B370" s="1"/>
      <c r="C370" s="1"/>
      <c r="D370" s="1"/>
      <c r="E370" s="1"/>
      <c r="F370" s="1"/>
      <c r="G370" s="1"/>
      <c r="H370" s="1"/>
      <c r="I370" s="1"/>
      <c r="J370" s="1"/>
      <c r="K370" s="166"/>
      <c r="L370" s="172"/>
      <c r="M370" s="166"/>
      <c r="N370" s="166"/>
      <c r="O370" s="172"/>
      <c r="P370" s="66"/>
      <c r="Q370" s="1"/>
      <c r="R370" s="89"/>
      <c r="U370" s="89"/>
      <c r="Y370" s="4"/>
      <c r="Z370" s="4"/>
      <c r="AB370" s="5"/>
      <c r="AC370" s="5"/>
      <c r="AD370" s="5"/>
      <c r="AE370" s="5"/>
      <c r="AF370" s="141"/>
      <c r="AG370" s="5"/>
      <c r="AH370" s="5"/>
      <c r="AI370" s="7"/>
      <c r="AJ370" s="7"/>
      <c r="AK370" s="7"/>
    </row>
    <row r="371" spans="1:37" s="3" customFormat="1" x14ac:dyDescent="0.2">
      <c r="A371" s="1"/>
      <c r="B371" s="1"/>
      <c r="C371" s="1"/>
      <c r="D371" s="1"/>
      <c r="E371" s="1"/>
      <c r="F371" s="1"/>
      <c r="G371" s="1"/>
      <c r="H371" s="1"/>
      <c r="I371" s="1"/>
      <c r="J371" s="1"/>
      <c r="K371" s="166"/>
      <c r="L371" s="172"/>
      <c r="M371" s="166"/>
      <c r="N371" s="166"/>
      <c r="O371" s="172"/>
      <c r="P371" s="66"/>
      <c r="Q371" s="1"/>
      <c r="R371" s="89"/>
      <c r="U371" s="89"/>
      <c r="Y371" s="4"/>
      <c r="Z371" s="4"/>
      <c r="AB371" s="5"/>
      <c r="AC371" s="5"/>
      <c r="AD371" s="5"/>
      <c r="AE371" s="5"/>
      <c r="AF371" s="141"/>
      <c r="AG371" s="5"/>
      <c r="AH371" s="5"/>
      <c r="AI371" s="7"/>
      <c r="AJ371" s="7"/>
      <c r="AK371" s="7"/>
    </row>
    <row r="372" spans="1:37" s="3" customFormat="1" x14ac:dyDescent="0.2">
      <c r="A372" s="1"/>
      <c r="B372" s="1"/>
      <c r="C372" s="1"/>
      <c r="D372" s="1"/>
      <c r="E372" s="1"/>
      <c r="F372" s="1"/>
      <c r="G372" s="1"/>
      <c r="H372" s="1"/>
      <c r="I372" s="1"/>
      <c r="J372" s="1"/>
      <c r="K372" s="166"/>
      <c r="L372" s="172"/>
      <c r="M372" s="166"/>
      <c r="N372" s="166"/>
      <c r="O372" s="172"/>
      <c r="P372" s="66"/>
      <c r="Q372" s="1"/>
      <c r="R372" s="89"/>
      <c r="U372" s="89"/>
      <c r="Y372" s="4"/>
      <c r="Z372" s="4"/>
      <c r="AB372" s="5"/>
      <c r="AC372" s="5"/>
      <c r="AD372" s="5"/>
      <c r="AE372" s="5"/>
      <c r="AF372" s="141"/>
      <c r="AG372" s="5"/>
      <c r="AH372" s="5"/>
      <c r="AI372" s="7"/>
      <c r="AJ372" s="7"/>
      <c r="AK372" s="7"/>
    </row>
    <row r="373" spans="1:37" s="3" customFormat="1" x14ac:dyDescent="0.2">
      <c r="A373" s="1"/>
      <c r="B373" s="1"/>
      <c r="C373" s="1"/>
      <c r="D373" s="1"/>
      <c r="E373" s="1"/>
      <c r="F373" s="1"/>
      <c r="G373" s="1"/>
      <c r="H373" s="1"/>
      <c r="I373" s="1"/>
      <c r="J373" s="1"/>
      <c r="K373" s="166"/>
      <c r="L373" s="172"/>
      <c r="M373" s="166"/>
      <c r="N373" s="166"/>
      <c r="O373" s="172"/>
      <c r="P373" s="66"/>
      <c r="Q373" s="1"/>
      <c r="R373" s="89"/>
      <c r="U373" s="89"/>
      <c r="Y373" s="4"/>
      <c r="Z373" s="4"/>
      <c r="AB373" s="5"/>
      <c r="AC373" s="5"/>
      <c r="AD373" s="5"/>
      <c r="AE373" s="5"/>
      <c r="AF373" s="141"/>
      <c r="AG373" s="5"/>
      <c r="AH373" s="5"/>
      <c r="AI373" s="7"/>
      <c r="AJ373" s="7"/>
      <c r="AK373" s="7"/>
    </row>
    <row r="374" spans="1:37" x14ac:dyDescent="0.2">
      <c r="R374" s="89"/>
      <c r="U374" s="89"/>
      <c r="AF374" s="141"/>
    </row>
    <row r="375" spans="1:37" x14ac:dyDescent="0.2">
      <c r="R375" s="89"/>
      <c r="U375" s="89"/>
      <c r="AF375" s="141"/>
    </row>
    <row r="376" spans="1:37" s="3" customFormat="1" x14ac:dyDescent="0.2">
      <c r="A376" s="1"/>
      <c r="B376" s="1"/>
      <c r="C376" s="1"/>
      <c r="D376" s="1"/>
      <c r="E376" s="1"/>
      <c r="F376" s="1"/>
      <c r="G376" s="1"/>
      <c r="H376" s="1"/>
      <c r="I376" s="1"/>
      <c r="J376" s="1"/>
      <c r="K376" s="166"/>
      <c r="L376" s="172"/>
      <c r="M376" s="166"/>
      <c r="N376" s="166"/>
      <c r="O376" s="172"/>
      <c r="P376" s="66"/>
      <c r="Q376" s="1"/>
      <c r="R376" s="89"/>
      <c r="U376" s="89"/>
      <c r="Y376" s="4"/>
      <c r="Z376" s="4"/>
      <c r="AB376" s="5"/>
      <c r="AC376" s="5"/>
      <c r="AD376" s="5"/>
      <c r="AE376" s="5"/>
      <c r="AF376" s="141"/>
      <c r="AG376" s="5"/>
      <c r="AH376" s="5"/>
      <c r="AI376" s="7"/>
      <c r="AJ376" s="7"/>
      <c r="AK376" s="7"/>
    </row>
    <row r="377" spans="1:37" s="3" customFormat="1" x14ac:dyDescent="0.2">
      <c r="A377" s="1"/>
      <c r="B377" s="1"/>
      <c r="C377" s="1"/>
      <c r="D377" s="1"/>
      <c r="E377" s="1"/>
      <c r="F377" s="1"/>
      <c r="G377" s="1"/>
      <c r="H377" s="1"/>
      <c r="I377" s="1"/>
      <c r="J377" s="1"/>
      <c r="K377" s="166"/>
      <c r="L377" s="172"/>
      <c r="M377" s="166"/>
      <c r="N377" s="166"/>
      <c r="O377" s="172"/>
      <c r="P377" s="66"/>
      <c r="Q377" s="1"/>
      <c r="R377" s="89"/>
      <c r="U377" s="89"/>
      <c r="Y377" s="4"/>
      <c r="Z377" s="4"/>
      <c r="AB377" s="5"/>
      <c r="AC377" s="5"/>
      <c r="AD377" s="5"/>
      <c r="AE377" s="5"/>
      <c r="AF377" s="141"/>
      <c r="AG377" s="5"/>
      <c r="AH377" s="5"/>
      <c r="AI377" s="7"/>
      <c r="AJ377" s="7"/>
      <c r="AK377" s="7"/>
    </row>
    <row r="378" spans="1:37" s="3" customFormat="1" x14ac:dyDescent="0.2">
      <c r="A378" s="1"/>
      <c r="B378" s="1"/>
      <c r="C378" s="1"/>
      <c r="D378" s="1"/>
      <c r="E378" s="1"/>
      <c r="F378" s="1"/>
      <c r="G378" s="1"/>
      <c r="H378" s="1"/>
      <c r="I378" s="1"/>
      <c r="J378" s="1"/>
      <c r="K378" s="166"/>
      <c r="L378" s="172"/>
      <c r="M378" s="166"/>
      <c r="N378" s="166"/>
      <c r="O378" s="172"/>
      <c r="P378" s="66"/>
      <c r="Q378" s="1"/>
      <c r="R378" s="89"/>
      <c r="Y378" s="4"/>
      <c r="Z378" s="4"/>
      <c r="AB378" s="5"/>
      <c r="AC378" s="5"/>
      <c r="AD378" s="5"/>
      <c r="AE378" s="5"/>
      <c r="AF378" s="141"/>
      <c r="AG378" s="5"/>
      <c r="AH378" s="5"/>
      <c r="AI378" s="7"/>
      <c r="AJ378" s="7"/>
      <c r="AK378" s="7"/>
    </row>
    <row r="379" spans="1:37" s="3" customFormat="1" x14ac:dyDescent="0.2">
      <c r="A379" s="1"/>
      <c r="B379" s="1"/>
      <c r="C379" s="1"/>
      <c r="D379" s="1"/>
      <c r="E379" s="1"/>
      <c r="F379" s="1"/>
      <c r="G379" s="1"/>
      <c r="H379" s="1"/>
      <c r="I379" s="1"/>
      <c r="J379" s="1"/>
      <c r="K379" s="166"/>
      <c r="L379" s="172"/>
      <c r="M379" s="166"/>
      <c r="N379" s="166"/>
      <c r="O379" s="172"/>
      <c r="P379" s="66"/>
      <c r="Q379" s="1"/>
      <c r="R379" s="89"/>
      <c r="Y379" s="4"/>
      <c r="Z379" s="4"/>
      <c r="AB379" s="5"/>
      <c r="AC379" s="5"/>
      <c r="AD379" s="5"/>
      <c r="AE379" s="5"/>
      <c r="AF379" s="141"/>
      <c r="AG379" s="5"/>
      <c r="AH379" s="5"/>
      <c r="AI379" s="7"/>
      <c r="AJ379" s="7"/>
      <c r="AK379" s="7"/>
    </row>
    <row r="380" spans="1:37" s="3" customFormat="1" x14ac:dyDescent="0.2">
      <c r="A380" s="1"/>
      <c r="B380" s="1"/>
      <c r="C380" s="1"/>
      <c r="D380" s="1"/>
      <c r="E380" s="1"/>
      <c r="F380" s="1"/>
      <c r="G380" s="1"/>
      <c r="H380" s="1"/>
      <c r="I380" s="1"/>
      <c r="J380" s="1"/>
      <c r="K380" s="166"/>
      <c r="L380" s="172"/>
      <c r="M380" s="166"/>
      <c r="N380" s="166"/>
      <c r="O380" s="172"/>
      <c r="P380" s="66"/>
      <c r="Q380" s="1"/>
      <c r="R380" s="89"/>
      <c r="Y380" s="4"/>
      <c r="Z380" s="4"/>
      <c r="AB380" s="5"/>
      <c r="AC380" s="5"/>
      <c r="AD380" s="5"/>
      <c r="AE380" s="5"/>
      <c r="AF380" s="141"/>
      <c r="AG380" s="5"/>
      <c r="AH380" s="5"/>
      <c r="AI380" s="7"/>
      <c r="AJ380" s="7"/>
      <c r="AK380" s="7"/>
    </row>
    <row r="381" spans="1:37" s="3" customFormat="1" x14ac:dyDescent="0.2">
      <c r="A381" s="1"/>
      <c r="B381" s="1"/>
      <c r="C381" s="1"/>
      <c r="D381" s="1"/>
      <c r="E381" s="1"/>
      <c r="F381" s="1"/>
      <c r="G381" s="1"/>
      <c r="H381" s="1"/>
      <c r="I381" s="1"/>
      <c r="J381" s="1"/>
      <c r="K381" s="166"/>
      <c r="L381" s="172"/>
      <c r="M381" s="166"/>
      <c r="N381" s="166"/>
      <c r="O381" s="172"/>
      <c r="P381" s="66"/>
      <c r="Q381" s="1"/>
      <c r="Y381" s="4"/>
      <c r="Z381" s="4"/>
      <c r="AB381" s="5"/>
      <c r="AC381" s="5"/>
      <c r="AD381" s="5"/>
      <c r="AE381" s="5"/>
      <c r="AF381" s="141"/>
      <c r="AG381" s="5"/>
      <c r="AH381" s="5"/>
      <c r="AI381" s="7"/>
      <c r="AJ381" s="7"/>
      <c r="AK381" s="7"/>
    </row>
    <row r="382" spans="1:37" s="3" customFormat="1" x14ac:dyDescent="0.2">
      <c r="A382" s="1"/>
      <c r="B382" s="1"/>
      <c r="C382" s="1"/>
      <c r="D382" s="1"/>
      <c r="E382" s="1"/>
      <c r="F382" s="1"/>
      <c r="G382" s="1"/>
      <c r="H382" s="1"/>
      <c r="I382" s="1"/>
      <c r="J382" s="1"/>
      <c r="K382" s="166"/>
      <c r="L382" s="172"/>
      <c r="M382" s="166"/>
      <c r="N382" s="166"/>
      <c r="O382" s="172"/>
      <c r="P382" s="66"/>
      <c r="Q382" s="1"/>
      <c r="Y382" s="4"/>
      <c r="Z382" s="4"/>
      <c r="AB382" s="5"/>
      <c r="AC382" s="5"/>
      <c r="AD382" s="5"/>
      <c r="AE382" s="5"/>
      <c r="AF382" s="141"/>
      <c r="AG382" s="5"/>
      <c r="AH382" s="5"/>
      <c r="AI382" s="7"/>
      <c r="AJ382" s="7"/>
      <c r="AK382" s="7"/>
    </row>
    <row r="383" spans="1:37" s="3" customFormat="1" x14ac:dyDescent="0.2">
      <c r="A383" s="1"/>
      <c r="B383" s="1"/>
      <c r="C383" s="1"/>
      <c r="D383" s="1"/>
      <c r="E383" s="1"/>
      <c r="F383" s="1"/>
      <c r="G383" s="1"/>
      <c r="H383" s="1"/>
      <c r="I383" s="1"/>
      <c r="J383" s="1"/>
      <c r="K383" s="166"/>
      <c r="L383" s="172"/>
      <c r="M383" s="166"/>
      <c r="N383" s="166"/>
      <c r="O383" s="172"/>
      <c r="P383" s="66"/>
      <c r="Q383" s="1"/>
      <c r="Y383" s="4"/>
      <c r="Z383" s="4"/>
      <c r="AB383" s="5"/>
      <c r="AC383" s="5"/>
      <c r="AD383" s="5"/>
      <c r="AE383" s="5"/>
      <c r="AF383" s="141"/>
      <c r="AG383" s="5"/>
      <c r="AH383" s="5"/>
      <c r="AI383" s="7"/>
      <c r="AJ383" s="7"/>
      <c r="AK383" s="7"/>
    </row>
    <row r="384" spans="1:37" s="3" customFormat="1" x14ac:dyDescent="0.2">
      <c r="A384" s="1"/>
      <c r="B384" s="1"/>
      <c r="C384" s="1"/>
      <c r="D384" s="1"/>
      <c r="E384" s="1"/>
      <c r="F384" s="1"/>
      <c r="G384" s="1"/>
      <c r="H384" s="1"/>
      <c r="I384" s="1"/>
      <c r="J384" s="1"/>
      <c r="K384" s="166"/>
      <c r="L384" s="172"/>
      <c r="M384" s="166"/>
      <c r="N384" s="166"/>
      <c r="O384" s="172"/>
      <c r="P384" s="66"/>
      <c r="Q384" s="1"/>
      <c r="Y384" s="4"/>
      <c r="Z384" s="4"/>
      <c r="AB384" s="5"/>
      <c r="AC384" s="5"/>
      <c r="AD384" s="5"/>
      <c r="AE384" s="5"/>
      <c r="AF384" s="141"/>
      <c r="AG384" s="5"/>
      <c r="AH384" s="5"/>
      <c r="AI384" s="7"/>
      <c r="AJ384" s="7"/>
      <c r="AK384" s="7"/>
    </row>
    <row r="385" spans="1:37" s="3" customFormat="1" x14ac:dyDescent="0.2">
      <c r="A385" s="1"/>
      <c r="B385" s="1"/>
      <c r="C385" s="1"/>
      <c r="D385" s="1"/>
      <c r="E385" s="1"/>
      <c r="F385" s="1"/>
      <c r="G385" s="1"/>
      <c r="H385" s="1"/>
      <c r="I385" s="1"/>
      <c r="J385" s="1"/>
      <c r="K385" s="166"/>
      <c r="L385" s="172"/>
      <c r="M385" s="166"/>
      <c r="N385" s="166"/>
      <c r="O385" s="172"/>
      <c r="P385" s="66"/>
      <c r="Q385" s="1"/>
      <c r="Y385" s="4"/>
      <c r="Z385" s="4"/>
      <c r="AB385" s="5"/>
      <c r="AC385" s="5"/>
      <c r="AD385" s="5"/>
      <c r="AE385" s="5"/>
      <c r="AF385" s="141"/>
      <c r="AG385" s="5"/>
      <c r="AH385" s="5"/>
      <c r="AI385" s="7"/>
      <c r="AJ385" s="7"/>
      <c r="AK385" s="7"/>
    </row>
    <row r="386" spans="1:37" s="3" customFormat="1" x14ac:dyDescent="0.2">
      <c r="A386" s="1"/>
      <c r="B386" s="1"/>
      <c r="C386" s="1"/>
      <c r="D386" s="1"/>
      <c r="E386" s="1"/>
      <c r="F386" s="1"/>
      <c r="G386" s="1"/>
      <c r="H386" s="1"/>
      <c r="I386" s="1"/>
      <c r="J386" s="1"/>
      <c r="K386" s="166"/>
      <c r="L386" s="172"/>
      <c r="M386" s="166"/>
      <c r="N386" s="166"/>
      <c r="O386" s="172"/>
      <c r="P386" s="66"/>
      <c r="Q386" s="1"/>
      <c r="Y386" s="4"/>
      <c r="Z386" s="4"/>
      <c r="AB386" s="5"/>
      <c r="AC386" s="5"/>
      <c r="AD386" s="5"/>
      <c r="AE386" s="5"/>
      <c r="AF386" s="141"/>
      <c r="AG386" s="5"/>
      <c r="AH386" s="5"/>
      <c r="AI386" s="7"/>
      <c r="AJ386" s="7"/>
      <c r="AK386" s="7"/>
    </row>
    <row r="387" spans="1:37" s="3" customFormat="1" x14ac:dyDescent="0.2">
      <c r="A387" s="1"/>
      <c r="B387" s="1"/>
      <c r="C387" s="1"/>
      <c r="D387" s="1"/>
      <c r="E387" s="1"/>
      <c r="F387" s="1"/>
      <c r="G387" s="1"/>
      <c r="H387" s="1"/>
      <c r="I387" s="1"/>
      <c r="J387" s="1"/>
      <c r="K387" s="166"/>
      <c r="L387" s="172"/>
      <c r="M387" s="166"/>
      <c r="N387" s="166"/>
      <c r="O387" s="172"/>
      <c r="P387" s="66"/>
      <c r="Q387" s="1"/>
      <c r="Y387" s="4"/>
      <c r="Z387" s="4"/>
      <c r="AB387" s="5"/>
      <c r="AC387" s="5"/>
      <c r="AD387" s="5"/>
      <c r="AE387" s="5"/>
      <c r="AF387" s="141"/>
      <c r="AG387" s="5"/>
      <c r="AH387" s="5"/>
      <c r="AI387" s="7"/>
      <c r="AJ387" s="7"/>
      <c r="AK387" s="7"/>
    </row>
    <row r="388" spans="1:37" s="3" customFormat="1" x14ac:dyDescent="0.2">
      <c r="A388" s="1"/>
      <c r="B388" s="1"/>
      <c r="C388" s="1"/>
      <c r="D388" s="1"/>
      <c r="E388" s="1"/>
      <c r="F388" s="1"/>
      <c r="G388" s="1"/>
      <c r="H388" s="1"/>
      <c r="I388" s="1"/>
      <c r="J388" s="1"/>
      <c r="K388" s="166"/>
      <c r="L388" s="172"/>
      <c r="M388" s="166"/>
      <c r="N388" s="166"/>
      <c r="O388" s="172"/>
      <c r="P388" s="66"/>
      <c r="Q388" s="1"/>
      <c r="Y388" s="4"/>
      <c r="Z388" s="4"/>
      <c r="AB388" s="5"/>
      <c r="AC388" s="5"/>
      <c r="AD388" s="5"/>
      <c r="AE388" s="5"/>
      <c r="AF388" s="141"/>
      <c r="AG388" s="5"/>
      <c r="AH388" s="5"/>
      <c r="AI388" s="7"/>
      <c r="AJ388" s="7"/>
      <c r="AK388" s="7"/>
    </row>
    <row r="389" spans="1:37" s="3" customFormat="1" x14ac:dyDescent="0.2">
      <c r="A389" s="1"/>
      <c r="B389" s="1"/>
      <c r="C389" s="1"/>
      <c r="D389" s="1"/>
      <c r="E389" s="1"/>
      <c r="F389" s="1"/>
      <c r="G389" s="1"/>
      <c r="H389" s="1"/>
      <c r="I389" s="1"/>
      <c r="J389" s="1"/>
      <c r="K389" s="166"/>
      <c r="L389" s="172"/>
      <c r="M389" s="166"/>
      <c r="N389" s="166"/>
      <c r="O389" s="172"/>
      <c r="P389" s="66"/>
      <c r="Q389" s="1"/>
      <c r="Y389" s="4"/>
      <c r="Z389" s="4"/>
      <c r="AB389" s="5"/>
      <c r="AC389" s="5"/>
      <c r="AD389" s="5"/>
      <c r="AE389" s="5"/>
      <c r="AF389" s="141"/>
      <c r="AG389" s="5"/>
      <c r="AH389" s="5"/>
      <c r="AI389" s="7"/>
      <c r="AJ389" s="7"/>
      <c r="AK389" s="7"/>
    </row>
    <row r="390" spans="1:37" s="3" customFormat="1" x14ac:dyDescent="0.2">
      <c r="A390" s="1"/>
      <c r="B390" s="1"/>
      <c r="C390" s="1"/>
      <c r="D390" s="1"/>
      <c r="E390" s="1"/>
      <c r="F390" s="1"/>
      <c r="G390" s="1"/>
      <c r="H390" s="1"/>
      <c r="I390" s="1"/>
      <c r="J390" s="1"/>
      <c r="K390" s="166"/>
      <c r="L390" s="172"/>
      <c r="M390" s="166"/>
      <c r="N390" s="166"/>
      <c r="O390" s="172"/>
      <c r="P390" s="66"/>
      <c r="Q390" s="1"/>
      <c r="Y390" s="4"/>
      <c r="Z390" s="4"/>
      <c r="AB390" s="5"/>
      <c r="AC390" s="5"/>
      <c r="AD390" s="5"/>
      <c r="AE390" s="5"/>
      <c r="AF390" s="141"/>
      <c r="AG390" s="5"/>
      <c r="AH390" s="5"/>
      <c r="AI390" s="7"/>
      <c r="AJ390" s="7"/>
      <c r="AK390" s="7"/>
    </row>
    <row r="391" spans="1:37" s="3" customFormat="1" x14ac:dyDescent="0.2">
      <c r="A391" s="1"/>
      <c r="B391" s="1"/>
      <c r="C391" s="1"/>
      <c r="D391" s="1"/>
      <c r="E391" s="1"/>
      <c r="F391" s="1"/>
      <c r="G391" s="1"/>
      <c r="H391" s="1"/>
      <c r="I391" s="1"/>
      <c r="J391" s="1"/>
      <c r="K391" s="166"/>
      <c r="L391" s="172"/>
      <c r="M391" s="166"/>
      <c r="N391" s="166"/>
      <c r="O391" s="172"/>
      <c r="P391" s="66"/>
      <c r="Q391" s="1"/>
      <c r="Y391" s="4"/>
      <c r="Z391" s="4"/>
      <c r="AB391" s="5"/>
      <c r="AC391" s="5"/>
      <c r="AD391" s="5"/>
      <c r="AE391" s="5"/>
      <c r="AF391" s="141"/>
      <c r="AG391" s="5"/>
      <c r="AH391" s="5"/>
      <c r="AI391" s="7"/>
      <c r="AJ391" s="7"/>
      <c r="AK391" s="7"/>
    </row>
    <row r="392" spans="1:37" s="3" customFormat="1" x14ac:dyDescent="0.2">
      <c r="A392" s="1"/>
      <c r="B392" s="1"/>
      <c r="C392" s="1"/>
      <c r="D392" s="1"/>
      <c r="E392" s="1"/>
      <c r="F392" s="1"/>
      <c r="G392" s="1"/>
      <c r="H392" s="1"/>
      <c r="I392" s="1"/>
      <c r="J392" s="1"/>
      <c r="K392" s="166"/>
      <c r="L392" s="172"/>
      <c r="M392" s="166"/>
      <c r="N392" s="166"/>
      <c r="O392" s="172"/>
      <c r="P392" s="66"/>
      <c r="Q392" s="1"/>
      <c r="Y392" s="4"/>
      <c r="Z392" s="4"/>
      <c r="AB392" s="5"/>
      <c r="AC392" s="5"/>
      <c r="AD392" s="5"/>
      <c r="AE392" s="5"/>
      <c r="AF392" s="141"/>
      <c r="AG392" s="5"/>
      <c r="AH392" s="5"/>
      <c r="AI392" s="7"/>
      <c r="AJ392" s="7"/>
      <c r="AK392" s="7"/>
    </row>
    <row r="393" spans="1:37" s="3" customFormat="1" x14ac:dyDescent="0.2">
      <c r="A393" s="1"/>
      <c r="B393" s="1"/>
      <c r="C393" s="1"/>
      <c r="D393" s="1"/>
      <c r="E393" s="1"/>
      <c r="F393" s="1"/>
      <c r="G393" s="1"/>
      <c r="H393" s="1"/>
      <c r="I393" s="1"/>
      <c r="J393" s="1"/>
      <c r="K393" s="166"/>
      <c r="L393" s="172"/>
      <c r="M393" s="166"/>
      <c r="N393" s="166"/>
      <c r="O393" s="172"/>
      <c r="P393" s="66"/>
      <c r="Q393" s="1"/>
      <c r="Y393" s="4"/>
      <c r="Z393" s="4"/>
      <c r="AB393" s="5"/>
      <c r="AC393" s="5"/>
      <c r="AD393" s="5"/>
      <c r="AE393" s="5"/>
      <c r="AF393" s="141"/>
      <c r="AG393" s="5"/>
      <c r="AH393" s="5"/>
      <c r="AI393" s="7"/>
      <c r="AJ393" s="7"/>
      <c r="AK393" s="7"/>
    </row>
    <row r="394" spans="1:37" s="3" customFormat="1" x14ac:dyDescent="0.2">
      <c r="A394" s="1"/>
      <c r="B394" s="1"/>
      <c r="C394" s="1"/>
      <c r="D394" s="1"/>
      <c r="E394" s="1"/>
      <c r="F394" s="1"/>
      <c r="G394" s="1"/>
      <c r="H394" s="1"/>
      <c r="I394" s="1"/>
      <c r="J394" s="1"/>
      <c r="K394" s="166"/>
      <c r="L394" s="172"/>
      <c r="M394" s="166"/>
      <c r="N394" s="166"/>
      <c r="O394" s="172"/>
      <c r="P394" s="66"/>
      <c r="Q394" s="1"/>
      <c r="Y394" s="4"/>
      <c r="Z394" s="4"/>
      <c r="AB394" s="5"/>
      <c r="AC394" s="5"/>
      <c r="AD394" s="5"/>
      <c r="AE394" s="5"/>
      <c r="AF394" s="141"/>
      <c r="AG394" s="5"/>
      <c r="AH394" s="5"/>
      <c r="AI394" s="7"/>
      <c r="AJ394" s="7"/>
      <c r="AK394" s="7"/>
    </row>
    <row r="395" spans="1:37" x14ac:dyDescent="0.2">
      <c r="AF395" s="141"/>
    </row>
    <row r="396" spans="1:37" x14ac:dyDescent="0.2">
      <c r="AF396" s="141"/>
    </row>
    <row r="397" spans="1:37" x14ac:dyDescent="0.2">
      <c r="AF397" s="141"/>
    </row>
    <row r="398" spans="1:37" x14ac:dyDescent="0.2">
      <c r="AF398" s="141"/>
    </row>
    <row r="399" spans="1:37" x14ac:dyDescent="0.2">
      <c r="AF399" s="141"/>
    </row>
    <row r="400" spans="1:37" x14ac:dyDescent="0.2">
      <c r="AF400" s="141"/>
    </row>
    <row r="401" spans="1:37" x14ac:dyDescent="0.2">
      <c r="AF401" s="141"/>
    </row>
    <row r="402" spans="1:37" x14ac:dyDescent="0.2">
      <c r="AF402" s="141"/>
    </row>
    <row r="403" spans="1:37" x14ac:dyDescent="0.2">
      <c r="AF403" s="141"/>
    </row>
    <row r="404" spans="1:37" x14ac:dyDescent="0.2">
      <c r="AF404" s="141"/>
    </row>
    <row r="405" spans="1:37" x14ac:dyDescent="0.2">
      <c r="AF405" s="141"/>
    </row>
    <row r="406" spans="1:37" s="3" customFormat="1" x14ac:dyDescent="0.2">
      <c r="A406" s="1"/>
      <c r="B406" s="1"/>
      <c r="C406" s="1"/>
      <c r="D406" s="1"/>
      <c r="E406" s="1"/>
      <c r="F406" s="1"/>
      <c r="G406" s="1"/>
      <c r="H406" s="1"/>
      <c r="I406" s="1"/>
      <c r="J406" s="1"/>
      <c r="K406" s="166"/>
      <c r="L406" s="172"/>
      <c r="M406" s="166"/>
      <c r="N406" s="166"/>
      <c r="O406" s="172"/>
      <c r="P406" s="66"/>
      <c r="Q406" s="1"/>
      <c r="Y406" s="4"/>
      <c r="Z406" s="4"/>
      <c r="AB406" s="5"/>
      <c r="AC406" s="5"/>
      <c r="AD406" s="5"/>
      <c r="AE406" s="5"/>
      <c r="AF406" s="141"/>
      <c r="AG406" s="5"/>
      <c r="AH406" s="5"/>
      <c r="AI406" s="7"/>
      <c r="AJ406" s="7"/>
      <c r="AK406" s="7"/>
    </row>
    <row r="407" spans="1:37" s="3" customFormat="1" x14ac:dyDescent="0.2">
      <c r="A407" s="1"/>
      <c r="B407" s="1"/>
      <c r="C407" s="1"/>
      <c r="D407" s="1"/>
      <c r="E407" s="1"/>
      <c r="F407" s="1"/>
      <c r="G407" s="1"/>
      <c r="H407" s="1"/>
      <c r="I407" s="1"/>
      <c r="J407" s="1"/>
      <c r="K407" s="166"/>
      <c r="L407" s="172"/>
      <c r="M407" s="166"/>
      <c r="N407" s="166"/>
      <c r="O407" s="172"/>
      <c r="P407" s="66"/>
      <c r="Q407" s="1"/>
      <c r="Y407" s="4"/>
      <c r="Z407" s="4"/>
      <c r="AB407" s="5"/>
      <c r="AC407" s="5"/>
      <c r="AD407" s="5"/>
      <c r="AE407" s="5"/>
      <c r="AF407" s="141"/>
      <c r="AG407" s="5"/>
      <c r="AH407" s="5"/>
      <c r="AI407" s="7"/>
      <c r="AJ407" s="7"/>
      <c r="AK407" s="7"/>
    </row>
    <row r="408" spans="1:37" s="3" customFormat="1" x14ac:dyDescent="0.2">
      <c r="A408" s="1"/>
      <c r="B408" s="1"/>
      <c r="C408" s="1"/>
      <c r="D408" s="1"/>
      <c r="E408" s="1"/>
      <c r="F408" s="1"/>
      <c r="G408" s="1"/>
      <c r="H408" s="1"/>
      <c r="I408" s="1"/>
      <c r="J408" s="1"/>
      <c r="K408" s="166"/>
      <c r="L408" s="172"/>
      <c r="M408" s="166"/>
      <c r="N408" s="166"/>
      <c r="O408" s="172"/>
      <c r="P408" s="66"/>
      <c r="Q408" s="1"/>
      <c r="Y408" s="4"/>
      <c r="Z408" s="4"/>
      <c r="AB408" s="5"/>
      <c r="AC408" s="5"/>
      <c r="AD408" s="5"/>
      <c r="AE408" s="5"/>
      <c r="AF408" s="141"/>
      <c r="AG408" s="5"/>
      <c r="AH408" s="5"/>
      <c r="AI408" s="7"/>
      <c r="AJ408" s="7"/>
      <c r="AK408" s="7"/>
    </row>
    <row r="409" spans="1:37" s="3" customFormat="1" x14ac:dyDescent="0.2">
      <c r="A409" s="1"/>
      <c r="B409" s="1"/>
      <c r="C409" s="1"/>
      <c r="D409" s="1"/>
      <c r="E409" s="1"/>
      <c r="F409" s="1"/>
      <c r="G409" s="1"/>
      <c r="H409" s="1"/>
      <c r="I409" s="1"/>
      <c r="J409" s="1"/>
      <c r="K409" s="166"/>
      <c r="L409" s="172"/>
      <c r="M409" s="166"/>
      <c r="N409" s="166"/>
      <c r="O409" s="172"/>
      <c r="P409" s="66"/>
      <c r="Q409" s="1"/>
      <c r="Y409" s="4"/>
      <c r="Z409" s="4"/>
      <c r="AB409" s="5"/>
      <c r="AC409" s="5"/>
      <c r="AD409" s="5"/>
      <c r="AE409" s="5"/>
      <c r="AF409" s="141"/>
      <c r="AG409" s="5"/>
      <c r="AH409" s="5"/>
      <c r="AI409" s="7"/>
      <c r="AJ409" s="7"/>
      <c r="AK409" s="7"/>
    </row>
    <row r="410" spans="1:37" s="3" customFormat="1" x14ac:dyDescent="0.2">
      <c r="A410" s="1"/>
      <c r="B410" s="1"/>
      <c r="C410" s="1"/>
      <c r="D410" s="1"/>
      <c r="E410" s="1"/>
      <c r="F410" s="1"/>
      <c r="G410" s="1"/>
      <c r="H410" s="1"/>
      <c r="I410" s="1"/>
      <c r="J410" s="1"/>
      <c r="K410" s="166"/>
      <c r="L410" s="172"/>
      <c r="M410" s="166"/>
      <c r="N410" s="166"/>
      <c r="O410" s="172"/>
      <c r="P410" s="66"/>
      <c r="Q410" s="1"/>
      <c r="Y410" s="4"/>
      <c r="Z410" s="4"/>
      <c r="AB410" s="5"/>
      <c r="AC410" s="5"/>
      <c r="AD410" s="5"/>
      <c r="AE410" s="5"/>
      <c r="AF410" s="141"/>
      <c r="AG410" s="5"/>
      <c r="AH410" s="5"/>
      <c r="AI410" s="7"/>
      <c r="AJ410" s="7"/>
      <c r="AK410" s="7"/>
    </row>
    <row r="411" spans="1:37" s="3" customFormat="1" x14ac:dyDescent="0.2">
      <c r="A411" s="1"/>
      <c r="B411" s="1"/>
      <c r="C411" s="1"/>
      <c r="D411" s="1"/>
      <c r="E411" s="1"/>
      <c r="F411" s="1"/>
      <c r="G411" s="1"/>
      <c r="H411" s="1"/>
      <c r="I411" s="1"/>
      <c r="J411" s="1"/>
      <c r="K411" s="166"/>
      <c r="L411" s="172"/>
      <c r="M411" s="166"/>
      <c r="N411" s="166"/>
      <c r="O411" s="172"/>
      <c r="P411" s="66"/>
      <c r="Q411" s="1"/>
      <c r="Y411" s="4"/>
      <c r="Z411" s="4"/>
      <c r="AB411" s="5"/>
      <c r="AC411" s="5"/>
      <c r="AD411" s="5"/>
      <c r="AE411" s="5"/>
      <c r="AF411" s="141"/>
      <c r="AG411" s="5"/>
      <c r="AH411" s="5"/>
      <c r="AI411" s="7"/>
      <c r="AJ411" s="7"/>
      <c r="AK411" s="7"/>
    </row>
    <row r="412" spans="1:37" s="3" customFormat="1" x14ac:dyDescent="0.2">
      <c r="A412" s="1"/>
      <c r="B412" s="1"/>
      <c r="C412" s="1"/>
      <c r="D412" s="1"/>
      <c r="E412" s="1"/>
      <c r="F412" s="1"/>
      <c r="G412" s="1"/>
      <c r="H412" s="1"/>
      <c r="I412" s="1"/>
      <c r="J412" s="1"/>
      <c r="K412" s="166"/>
      <c r="L412" s="172"/>
      <c r="M412" s="166"/>
      <c r="N412" s="166"/>
      <c r="O412" s="172"/>
      <c r="P412" s="66"/>
      <c r="Q412" s="1"/>
      <c r="Y412" s="4"/>
      <c r="Z412" s="4"/>
      <c r="AB412" s="5"/>
      <c r="AC412" s="5"/>
      <c r="AD412" s="5"/>
      <c r="AE412" s="5"/>
      <c r="AF412" s="141"/>
      <c r="AG412" s="5"/>
      <c r="AH412" s="5"/>
      <c r="AI412" s="7"/>
      <c r="AJ412" s="7"/>
      <c r="AK412" s="7"/>
    </row>
    <row r="413" spans="1:37" s="3" customFormat="1" x14ac:dyDescent="0.2">
      <c r="A413" s="1"/>
      <c r="B413" s="1"/>
      <c r="C413" s="1"/>
      <c r="D413" s="1"/>
      <c r="E413" s="1"/>
      <c r="F413" s="1"/>
      <c r="G413" s="1"/>
      <c r="H413" s="1"/>
      <c r="I413" s="1"/>
      <c r="J413" s="1"/>
      <c r="K413" s="166"/>
      <c r="L413" s="172"/>
      <c r="M413" s="166"/>
      <c r="N413" s="166"/>
      <c r="O413" s="172"/>
      <c r="P413" s="66"/>
      <c r="Q413" s="1"/>
      <c r="Y413" s="4"/>
      <c r="Z413" s="4"/>
      <c r="AB413" s="5"/>
      <c r="AC413" s="5"/>
      <c r="AD413" s="5"/>
      <c r="AE413" s="5"/>
      <c r="AF413" s="141"/>
      <c r="AG413" s="5"/>
      <c r="AH413" s="5"/>
      <c r="AI413" s="7"/>
      <c r="AJ413" s="7"/>
      <c r="AK413" s="7"/>
    </row>
    <row r="414" spans="1:37" s="3" customFormat="1" x14ac:dyDescent="0.2">
      <c r="A414" s="1"/>
      <c r="B414" s="1"/>
      <c r="C414" s="1"/>
      <c r="D414" s="1"/>
      <c r="E414" s="1"/>
      <c r="F414" s="1"/>
      <c r="G414" s="1"/>
      <c r="H414" s="1"/>
      <c r="I414" s="1"/>
      <c r="J414" s="1"/>
      <c r="K414" s="166"/>
      <c r="L414" s="172"/>
      <c r="M414" s="166"/>
      <c r="N414" s="166"/>
      <c r="O414" s="172"/>
      <c r="P414" s="66"/>
      <c r="Q414" s="1"/>
      <c r="Y414" s="4"/>
      <c r="Z414" s="4"/>
      <c r="AB414" s="5"/>
      <c r="AC414" s="5"/>
      <c r="AD414" s="5"/>
      <c r="AE414" s="5"/>
      <c r="AF414" s="141"/>
      <c r="AG414" s="5"/>
      <c r="AH414" s="5"/>
      <c r="AI414" s="7"/>
      <c r="AJ414" s="7"/>
      <c r="AK414" s="7"/>
    </row>
    <row r="415" spans="1:37" s="3" customFormat="1" x14ac:dyDescent="0.2">
      <c r="A415" s="1"/>
      <c r="B415" s="1"/>
      <c r="C415" s="1"/>
      <c r="D415" s="1"/>
      <c r="E415" s="1"/>
      <c r="F415" s="1"/>
      <c r="G415" s="1"/>
      <c r="H415" s="1"/>
      <c r="I415" s="1"/>
      <c r="J415" s="1"/>
      <c r="K415" s="166"/>
      <c r="L415" s="172"/>
      <c r="M415" s="166"/>
      <c r="N415" s="166"/>
      <c r="O415" s="172"/>
      <c r="P415" s="66"/>
      <c r="Q415" s="1"/>
      <c r="Y415" s="4"/>
      <c r="Z415" s="4"/>
      <c r="AB415" s="5"/>
      <c r="AC415" s="5"/>
      <c r="AD415" s="5"/>
      <c r="AE415" s="5"/>
      <c r="AF415" s="141"/>
      <c r="AG415" s="5"/>
      <c r="AH415" s="5"/>
      <c r="AI415" s="7"/>
      <c r="AJ415" s="7"/>
      <c r="AK415" s="7"/>
    </row>
    <row r="416" spans="1:37" s="3" customFormat="1" x14ac:dyDescent="0.2">
      <c r="A416" s="1"/>
      <c r="B416" s="1"/>
      <c r="C416" s="1"/>
      <c r="D416" s="1"/>
      <c r="E416" s="1"/>
      <c r="F416" s="1"/>
      <c r="G416" s="1"/>
      <c r="H416" s="1"/>
      <c r="I416" s="1"/>
      <c r="J416" s="1"/>
      <c r="K416" s="166"/>
      <c r="L416" s="172"/>
      <c r="M416" s="166"/>
      <c r="N416" s="166"/>
      <c r="O416" s="172"/>
      <c r="P416" s="66"/>
      <c r="Q416" s="1"/>
      <c r="Y416" s="4"/>
      <c r="Z416" s="4"/>
      <c r="AB416" s="5"/>
      <c r="AC416" s="5"/>
      <c r="AD416" s="5"/>
      <c r="AE416" s="5"/>
      <c r="AF416" s="141"/>
      <c r="AG416" s="5"/>
      <c r="AH416" s="5"/>
      <c r="AI416" s="7"/>
      <c r="AJ416" s="7"/>
      <c r="AK416" s="7"/>
    </row>
    <row r="417" spans="1:37" s="3" customFormat="1" x14ac:dyDescent="0.2">
      <c r="A417" s="1"/>
      <c r="B417" s="1"/>
      <c r="C417" s="1"/>
      <c r="D417" s="1"/>
      <c r="E417" s="1"/>
      <c r="F417" s="1"/>
      <c r="G417" s="1"/>
      <c r="H417" s="1"/>
      <c r="I417" s="1"/>
      <c r="J417" s="1"/>
      <c r="K417" s="166"/>
      <c r="L417" s="172"/>
      <c r="M417" s="166"/>
      <c r="N417" s="166"/>
      <c r="O417" s="172"/>
      <c r="P417" s="66"/>
      <c r="Q417" s="1"/>
      <c r="Y417" s="4"/>
      <c r="Z417" s="4"/>
      <c r="AB417" s="5"/>
      <c r="AC417" s="5"/>
      <c r="AD417" s="5"/>
      <c r="AE417" s="5"/>
      <c r="AF417" s="141"/>
      <c r="AG417" s="5"/>
      <c r="AH417" s="5"/>
      <c r="AI417" s="7"/>
      <c r="AJ417" s="7"/>
      <c r="AK417" s="7"/>
    </row>
    <row r="418" spans="1:37" s="3" customFormat="1" x14ac:dyDescent="0.2">
      <c r="A418" s="1"/>
      <c r="B418" s="1"/>
      <c r="C418" s="1"/>
      <c r="D418" s="1"/>
      <c r="E418" s="1"/>
      <c r="F418" s="1"/>
      <c r="G418" s="1"/>
      <c r="H418" s="1"/>
      <c r="I418" s="1"/>
      <c r="J418" s="1"/>
      <c r="K418" s="166"/>
      <c r="L418" s="172"/>
      <c r="M418" s="166"/>
      <c r="N418" s="166"/>
      <c r="O418" s="172"/>
      <c r="P418" s="66"/>
      <c r="Q418" s="1"/>
      <c r="Y418" s="4"/>
      <c r="Z418" s="4"/>
      <c r="AB418" s="5"/>
      <c r="AC418" s="5"/>
      <c r="AD418" s="5"/>
      <c r="AE418" s="5"/>
      <c r="AF418" s="141"/>
      <c r="AG418" s="5"/>
      <c r="AH418" s="5"/>
      <c r="AI418" s="7"/>
      <c r="AJ418" s="7"/>
      <c r="AK418" s="7"/>
    </row>
    <row r="419" spans="1:37" s="3" customFormat="1" x14ac:dyDescent="0.2">
      <c r="A419" s="1"/>
      <c r="B419" s="1"/>
      <c r="C419" s="1"/>
      <c r="D419" s="1"/>
      <c r="E419" s="1"/>
      <c r="F419" s="1"/>
      <c r="G419" s="1"/>
      <c r="H419" s="1"/>
      <c r="I419" s="1"/>
      <c r="J419" s="1"/>
      <c r="K419" s="166"/>
      <c r="L419" s="172"/>
      <c r="M419" s="166"/>
      <c r="N419" s="166"/>
      <c r="O419" s="172"/>
      <c r="P419" s="66"/>
      <c r="Q419" s="1"/>
      <c r="Y419" s="4"/>
      <c r="Z419" s="4"/>
      <c r="AB419" s="5"/>
      <c r="AC419" s="5"/>
      <c r="AD419" s="5"/>
      <c r="AE419" s="5"/>
      <c r="AF419" s="141"/>
      <c r="AG419" s="5"/>
      <c r="AH419" s="5"/>
      <c r="AI419" s="7"/>
      <c r="AJ419" s="7"/>
      <c r="AK419" s="7"/>
    </row>
    <row r="420" spans="1:37" s="3" customFormat="1" x14ac:dyDescent="0.2">
      <c r="A420" s="1"/>
      <c r="B420" s="1"/>
      <c r="C420" s="1"/>
      <c r="D420" s="1"/>
      <c r="E420" s="1"/>
      <c r="F420" s="1"/>
      <c r="G420" s="1"/>
      <c r="H420" s="1"/>
      <c r="I420" s="1"/>
      <c r="J420" s="1"/>
      <c r="K420" s="166"/>
      <c r="L420" s="172"/>
      <c r="M420" s="166"/>
      <c r="N420" s="166"/>
      <c r="O420" s="172"/>
      <c r="P420" s="66"/>
      <c r="Q420" s="1"/>
      <c r="Y420" s="4"/>
      <c r="Z420" s="4"/>
      <c r="AB420" s="5"/>
      <c r="AC420" s="5"/>
      <c r="AD420" s="5"/>
      <c r="AE420" s="5"/>
      <c r="AF420" s="141"/>
      <c r="AG420" s="5"/>
      <c r="AH420" s="5"/>
      <c r="AI420" s="7"/>
      <c r="AJ420" s="7"/>
      <c r="AK420" s="7"/>
    </row>
    <row r="421" spans="1:37" s="3" customFormat="1" x14ac:dyDescent="0.2">
      <c r="A421" s="1"/>
      <c r="B421" s="1"/>
      <c r="C421" s="1"/>
      <c r="D421" s="1"/>
      <c r="E421" s="1"/>
      <c r="F421" s="1"/>
      <c r="G421" s="1"/>
      <c r="H421" s="1"/>
      <c r="I421" s="1"/>
      <c r="J421" s="1"/>
      <c r="K421" s="166"/>
      <c r="L421" s="172"/>
      <c r="M421" s="166"/>
      <c r="N421" s="166"/>
      <c r="O421" s="172"/>
      <c r="P421" s="66"/>
      <c r="Q421" s="1"/>
      <c r="Y421" s="4"/>
      <c r="Z421" s="4"/>
      <c r="AB421" s="5"/>
      <c r="AC421" s="5"/>
      <c r="AD421" s="5"/>
      <c r="AE421" s="5"/>
      <c r="AF421" s="141"/>
      <c r="AG421" s="5"/>
      <c r="AH421" s="5"/>
      <c r="AI421" s="7"/>
      <c r="AJ421" s="7"/>
      <c r="AK421" s="7"/>
    </row>
    <row r="422" spans="1:37" s="3" customFormat="1" x14ac:dyDescent="0.2">
      <c r="A422" s="1"/>
      <c r="B422" s="1"/>
      <c r="C422" s="1"/>
      <c r="D422" s="1"/>
      <c r="E422" s="1"/>
      <c r="F422" s="1"/>
      <c r="G422" s="1"/>
      <c r="H422" s="1"/>
      <c r="I422" s="1"/>
      <c r="J422" s="1"/>
      <c r="K422" s="166"/>
      <c r="L422" s="172"/>
      <c r="M422" s="166"/>
      <c r="N422" s="166"/>
      <c r="O422" s="172"/>
      <c r="P422" s="66"/>
      <c r="Q422" s="1"/>
      <c r="Y422" s="4"/>
      <c r="Z422" s="4"/>
      <c r="AB422" s="5"/>
      <c r="AC422" s="5"/>
      <c r="AD422" s="5"/>
      <c r="AE422" s="5"/>
      <c r="AF422" s="141"/>
      <c r="AG422" s="5"/>
      <c r="AH422" s="5"/>
      <c r="AI422" s="7"/>
      <c r="AJ422" s="7"/>
      <c r="AK422" s="7"/>
    </row>
    <row r="423" spans="1:37" s="3" customFormat="1" x14ac:dyDescent="0.2">
      <c r="A423" s="1"/>
      <c r="B423" s="1"/>
      <c r="C423" s="1"/>
      <c r="D423" s="1"/>
      <c r="E423" s="1"/>
      <c r="F423" s="1"/>
      <c r="G423" s="1"/>
      <c r="H423" s="1"/>
      <c r="I423" s="1"/>
      <c r="J423" s="1"/>
      <c r="K423" s="166"/>
      <c r="L423" s="172"/>
      <c r="M423" s="166"/>
      <c r="N423" s="166"/>
      <c r="O423" s="172"/>
      <c r="P423" s="66"/>
      <c r="Q423" s="1"/>
      <c r="Y423" s="4"/>
      <c r="Z423" s="4"/>
      <c r="AB423" s="5"/>
      <c r="AC423" s="5"/>
      <c r="AD423" s="5"/>
      <c r="AE423" s="5"/>
      <c r="AF423" s="141"/>
      <c r="AG423" s="5"/>
      <c r="AH423" s="5"/>
      <c r="AI423" s="7"/>
      <c r="AJ423" s="7"/>
      <c r="AK423" s="7"/>
    </row>
    <row r="424" spans="1:37" s="3" customFormat="1" x14ac:dyDescent="0.2">
      <c r="A424" s="1"/>
      <c r="B424" s="1"/>
      <c r="C424" s="1"/>
      <c r="D424" s="1"/>
      <c r="E424" s="1"/>
      <c r="F424" s="1"/>
      <c r="G424" s="1"/>
      <c r="H424" s="1"/>
      <c r="I424" s="1"/>
      <c r="J424" s="1"/>
      <c r="K424" s="166"/>
      <c r="L424" s="172"/>
      <c r="M424" s="166"/>
      <c r="N424" s="166"/>
      <c r="O424" s="172"/>
      <c r="P424" s="66"/>
      <c r="Q424" s="1"/>
      <c r="Y424" s="4"/>
      <c r="Z424" s="4"/>
      <c r="AB424" s="5"/>
      <c r="AC424" s="5"/>
      <c r="AD424" s="5"/>
      <c r="AE424" s="5"/>
      <c r="AF424" s="141"/>
      <c r="AG424" s="5"/>
      <c r="AH424" s="5"/>
      <c r="AI424" s="7"/>
      <c r="AJ424" s="7"/>
      <c r="AK424" s="7"/>
    </row>
    <row r="425" spans="1:37" s="3" customFormat="1" x14ac:dyDescent="0.2">
      <c r="A425" s="1"/>
      <c r="B425" s="1"/>
      <c r="C425" s="1"/>
      <c r="D425" s="1"/>
      <c r="E425" s="1"/>
      <c r="F425" s="1"/>
      <c r="G425" s="1"/>
      <c r="H425" s="1"/>
      <c r="I425" s="1"/>
      <c r="J425" s="1"/>
      <c r="K425" s="166"/>
      <c r="L425" s="172"/>
      <c r="M425" s="166"/>
      <c r="N425" s="166"/>
      <c r="O425" s="172"/>
      <c r="P425" s="66"/>
      <c r="Q425" s="1"/>
      <c r="Y425" s="4"/>
      <c r="Z425" s="4"/>
      <c r="AB425" s="5"/>
      <c r="AC425" s="5"/>
      <c r="AD425" s="5"/>
      <c r="AE425" s="5"/>
      <c r="AF425" s="141"/>
      <c r="AG425" s="5"/>
      <c r="AH425" s="5"/>
      <c r="AI425" s="7"/>
      <c r="AJ425" s="7"/>
      <c r="AK425" s="7"/>
    </row>
  </sheetData>
  <mergeCells count="35">
    <mergeCell ref="X5:AA5"/>
    <mergeCell ref="AG3:AI3"/>
    <mergeCell ref="N254:O254"/>
    <mergeCell ref="K63:L63"/>
    <mergeCell ref="N63:O63"/>
    <mergeCell ref="K129:L129"/>
    <mergeCell ref="N129:O129"/>
    <mergeCell ref="K188:L188"/>
    <mergeCell ref="N188:O188"/>
    <mergeCell ref="K253:L253"/>
    <mergeCell ref="P65:P66"/>
    <mergeCell ref="P68:P69"/>
    <mergeCell ref="P70:P71"/>
    <mergeCell ref="P72:P73"/>
    <mergeCell ref="P131:P132"/>
    <mergeCell ref="P196:P197"/>
    <mergeCell ref="F4:F59"/>
    <mergeCell ref="H1:I1"/>
    <mergeCell ref="P6:P7"/>
    <mergeCell ref="P9:P10"/>
    <mergeCell ref="P11:P12"/>
    <mergeCell ref="P13:P14"/>
    <mergeCell ref="K3:L3"/>
    <mergeCell ref="N3:O3"/>
    <mergeCell ref="K1:O1"/>
    <mergeCell ref="D190:D245"/>
    <mergeCell ref="E64:E119"/>
    <mergeCell ref="P134:P135"/>
    <mergeCell ref="P136:P137"/>
    <mergeCell ref="P138:P139"/>
    <mergeCell ref="P191:P192"/>
    <mergeCell ref="E130:E185"/>
    <mergeCell ref="P194:P195"/>
    <mergeCell ref="H190:H245"/>
    <mergeCell ref="I190:I245"/>
  </mergeCells>
  <phoneticPr fontId="2"/>
  <pageMargins left="0.31496062992125984" right="0.31496062992125984" top="0.35433070866141736" bottom="0.35433070866141736" header="0.31496062992125984" footer="0.31496062992125984"/>
  <pageSetup paperSize="9" scale="29" orientation="portrait" horizontalDpi="360" verticalDpi="360" r:id="rId1"/>
  <rowBreaks count="1" manualBreakCount="1">
    <brk id="126" max="8" man="1"/>
  </rowBreaks>
  <colBreaks count="1" manualBreakCount="1">
    <brk id="9" max="2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流れ</vt:lpstr>
      <vt:lpstr>使い方 ※0205更新</vt:lpstr>
      <vt:lpstr>レッスン・イントラ一覧</vt:lpstr>
      <vt:lpstr>スケジュール</vt:lpstr>
      <vt:lpstr>スケジュール!Print_Area</vt:lpstr>
      <vt:lpstr>'使い方 ※0205更新'!Print_Area</vt:lpstr>
      <vt:lpstr>流れ!Print_Area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LIFECREATE</dc:creator>
  <cp:lastModifiedBy>loIve トキハわさだタウン</cp:lastModifiedBy>
  <cp:lastPrinted>2022-11-17T10:24:10Z</cp:lastPrinted>
  <dcterms:created xsi:type="dcterms:W3CDTF">2017-02-18T04:53:27Z</dcterms:created>
  <dcterms:modified xsi:type="dcterms:W3CDTF">2022-12-08T07:56:53Z</dcterms:modified>
</cp:coreProperties>
</file>